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-75" windowWidth="15480" windowHeight="1170" activeTab="1"/>
  </bookViews>
  <sheets>
    <sheet name="Inf. General" sheetId="4" r:id="rId1"/>
    <sheet name="Inf. Específica" sheetId="1" r:id="rId2"/>
    <sheet name="Compl. Auroridad-Docente" sheetId="2" r:id="rId3"/>
    <sheet name="Compl. Estudiante" sheetId="3" r:id="rId4"/>
  </sheets>
  <calcPr calcId="125725" fullPrecision="0"/>
</workbook>
</file>

<file path=xl/calcChain.xml><?xml version="1.0" encoding="utf-8"?>
<calcChain xmlns="http://schemas.openxmlformats.org/spreadsheetml/2006/main">
  <c r="C20" i="2"/>
  <c r="D20"/>
  <c r="G20"/>
  <c r="G18"/>
  <c r="F20"/>
  <c r="F17"/>
  <c r="F18"/>
  <c r="C4" i="4"/>
  <c r="C6"/>
  <c r="C126" i="3"/>
  <c r="C89"/>
  <c r="C88"/>
  <c r="C67"/>
  <c r="C56"/>
  <c r="C45"/>
  <c r="C44"/>
  <c r="C34"/>
  <c r="C33"/>
  <c r="E98" i="2"/>
  <c r="G88"/>
  <c r="G78"/>
  <c r="G29"/>
  <c r="E29"/>
  <c r="E7"/>
  <c r="G217" i="1"/>
  <c r="G215"/>
  <c r="G6" i="2"/>
  <c r="E191" i="1"/>
  <c r="I169"/>
  <c r="G160"/>
  <c r="I160"/>
  <c r="I159"/>
  <c r="I128"/>
  <c r="G128"/>
  <c r="E126"/>
  <c r="E106"/>
  <c r="G88"/>
  <c r="G87"/>
  <c r="G86"/>
  <c r="G54"/>
  <c r="G53"/>
  <c r="I54"/>
  <c r="I52"/>
  <c r="E52"/>
  <c r="Q22"/>
  <c r="H191"/>
  <c r="H192"/>
  <c r="H193"/>
  <c r="B195"/>
  <c r="C192" s="1"/>
  <c r="C195" s="1"/>
  <c r="D195"/>
  <c r="F195"/>
  <c r="G191" s="1"/>
  <c r="H195"/>
  <c r="I191" s="1"/>
  <c r="E32" i="4"/>
  <c r="E31"/>
  <c r="B63"/>
  <c r="C63"/>
  <c r="D63"/>
  <c r="B118" i="3"/>
  <c r="C114" s="1"/>
  <c r="B71"/>
  <c r="C70" s="1"/>
  <c r="B60"/>
  <c r="C59" s="1"/>
  <c r="B49"/>
  <c r="C48" s="1"/>
  <c r="B38"/>
  <c r="C37" s="1"/>
  <c r="B26"/>
  <c r="C25" s="1"/>
  <c r="B13"/>
  <c r="C12" s="1"/>
  <c r="B128"/>
  <c r="C127" s="1"/>
  <c r="B103"/>
  <c r="C102" s="1"/>
  <c r="B92"/>
  <c r="C91" s="1"/>
  <c r="B81"/>
  <c r="C80" s="1"/>
  <c r="H217" i="1"/>
  <c r="H215"/>
  <c r="H214"/>
  <c r="H213"/>
  <c r="H218" s="1"/>
  <c r="H149"/>
  <c r="H148"/>
  <c r="H147"/>
  <c r="H129"/>
  <c r="H128"/>
  <c r="H127"/>
  <c r="H126"/>
  <c r="H130"/>
  <c r="F90"/>
  <c r="H204"/>
  <c r="H203"/>
  <c r="H202"/>
  <c r="H206" s="1"/>
  <c r="I203" s="1"/>
  <c r="H183"/>
  <c r="H182"/>
  <c r="H181"/>
  <c r="H180"/>
  <c r="H184" s="1"/>
  <c r="I183" s="1"/>
  <c r="H172"/>
  <c r="H171"/>
  <c r="H170"/>
  <c r="H169"/>
  <c r="H173" s="1"/>
  <c r="H161"/>
  <c r="H160"/>
  <c r="H159"/>
  <c r="H158"/>
  <c r="H151"/>
  <c r="I149" s="1"/>
  <c r="H139"/>
  <c r="H138"/>
  <c r="H137"/>
  <c r="H118"/>
  <c r="H117"/>
  <c r="H116"/>
  <c r="H109"/>
  <c r="H108"/>
  <c r="H107"/>
  <c r="H106"/>
  <c r="H99"/>
  <c r="H97"/>
  <c r="H96"/>
  <c r="H100" s="1"/>
  <c r="I96" s="1"/>
  <c r="H89"/>
  <c r="G89"/>
  <c r="H88"/>
  <c r="H87"/>
  <c r="H86"/>
  <c r="H90" s="1"/>
  <c r="H79"/>
  <c r="H78"/>
  <c r="H77"/>
  <c r="H76"/>
  <c r="H75"/>
  <c r="H80" s="1"/>
  <c r="I78" s="1"/>
  <c r="B68"/>
  <c r="H63"/>
  <c r="H67"/>
  <c r="H66"/>
  <c r="H65"/>
  <c r="H64"/>
  <c r="B57"/>
  <c r="H56"/>
  <c r="H55"/>
  <c r="H54"/>
  <c r="H53"/>
  <c r="H52"/>
  <c r="H44"/>
  <c r="H43"/>
  <c r="H42"/>
  <c r="H41"/>
  <c r="H33"/>
  <c r="H32"/>
  <c r="H31"/>
  <c r="H30"/>
  <c r="F218"/>
  <c r="D218"/>
  <c r="B218"/>
  <c r="C214" s="1"/>
  <c r="F206"/>
  <c r="G204" s="1"/>
  <c r="F184"/>
  <c r="G182" s="1"/>
  <c r="F173"/>
  <c r="G172" s="1"/>
  <c r="F162"/>
  <c r="F151"/>
  <c r="F141"/>
  <c r="F131"/>
  <c r="D131"/>
  <c r="B131"/>
  <c r="C127" s="1"/>
  <c r="F120"/>
  <c r="F110"/>
  <c r="G109" s="1"/>
  <c r="F100"/>
  <c r="G99" s="1"/>
  <c r="B80"/>
  <c r="C76" s="1"/>
  <c r="F80"/>
  <c r="G79" s="1"/>
  <c r="D80"/>
  <c r="E76" s="1"/>
  <c r="F68"/>
  <c r="G67" s="1"/>
  <c r="D68"/>
  <c r="E65" s="1"/>
  <c r="F57"/>
  <c r="G55" s="1"/>
  <c r="D57"/>
  <c r="E54" s="1"/>
  <c r="F45"/>
  <c r="G44" s="1"/>
  <c r="F34"/>
  <c r="G33" s="1"/>
  <c r="H22"/>
  <c r="H21"/>
  <c r="H20"/>
  <c r="H19"/>
  <c r="H18"/>
  <c r="F23"/>
  <c r="G19" s="1"/>
  <c r="H10"/>
  <c r="H9"/>
  <c r="H8"/>
  <c r="H7"/>
  <c r="F11"/>
  <c r="G10" s="1"/>
  <c r="E59" i="4"/>
  <c r="E60"/>
  <c r="B7"/>
  <c r="C5" s="1"/>
  <c r="C9" i="3"/>
  <c r="C10"/>
  <c r="F109" i="2"/>
  <c r="F108"/>
  <c r="D111"/>
  <c r="F47"/>
  <c r="F48"/>
  <c r="D101"/>
  <c r="B101"/>
  <c r="F99"/>
  <c r="F98"/>
  <c r="F97"/>
  <c r="D90"/>
  <c r="B90"/>
  <c r="F88"/>
  <c r="F87"/>
  <c r="F86"/>
  <c r="D80"/>
  <c r="B80"/>
  <c r="F78"/>
  <c r="F77"/>
  <c r="F76"/>
  <c r="D69"/>
  <c r="B69"/>
  <c r="F67"/>
  <c r="F66"/>
  <c r="F65"/>
  <c r="D59"/>
  <c r="B59"/>
  <c r="F57"/>
  <c r="F56"/>
  <c r="D30"/>
  <c r="E27" s="1"/>
  <c r="E18"/>
  <c r="F19"/>
  <c r="D49"/>
  <c r="E47" s="1"/>
  <c r="B49"/>
  <c r="C108" s="1"/>
  <c r="F46"/>
  <c r="F45"/>
  <c r="D39"/>
  <c r="B39"/>
  <c r="C37" s="1"/>
  <c r="F38"/>
  <c r="F37"/>
  <c r="B30"/>
  <c r="C29" s="1"/>
  <c r="C30" s="1"/>
  <c r="F29"/>
  <c r="F28"/>
  <c r="F27"/>
  <c r="B20"/>
  <c r="F16"/>
  <c r="D9"/>
  <c r="B9"/>
  <c r="C7" s="1"/>
  <c r="E8"/>
  <c r="F8"/>
  <c r="F7"/>
  <c r="F6"/>
  <c r="E62" i="4"/>
  <c r="E61"/>
  <c r="D206" i="1"/>
  <c r="B206"/>
  <c r="C203" s="1"/>
  <c r="D184"/>
  <c r="E180" s="1"/>
  <c r="B184"/>
  <c r="C181" s="1"/>
  <c r="D173"/>
  <c r="B173"/>
  <c r="C170" s="1"/>
  <c r="D162"/>
  <c r="B162"/>
  <c r="C159" s="1"/>
  <c r="D151"/>
  <c r="B151"/>
  <c r="C148" s="1"/>
  <c r="D141"/>
  <c r="B141"/>
  <c r="C138" s="1"/>
  <c r="D120"/>
  <c r="E118" s="1"/>
  <c r="B120"/>
  <c r="C117" s="1"/>
  <c r="D110"/>
  <c r="E108" s="1"/>
  <c r="B110"/>
  <c r="C107" s="1"/>
  <c r="D100"/>
  <c r="E97" s="1"/>
  <c r="B100"/>
  <c r="C97" s="1"/>
  <c r="D90"/>
  <c r="E87" s="1"/>
  <c r="B90"/>
  <c r="C87" s="1"/>
  <c r="D45"/>
  <c r="B45"/>
  <c r="B34"/>
  <c r="D34"/>
  <c r="E31" s="1"/>
  <c r="D23"/>
  <c r="E19" s="1"/>
  <c r="B23"/>
  <c r="C41" s="1"/>
  <c r="B11"/>
  <c r="C10" s="1"/>
  <c r="C11" s="1"/>
  <c r="D11"/>
  <c r="E9" s="1"/>
  <c r="E63" i="4" l="1"/>
  <c r="H68" i="1"/>
  <c r="I66" s="1"/>
  <c r="E16" i="2"/>
  <c r="H11" i="1"/>
  <c r="H45"/>
  <c r="H57"/>
  <c r="H110"/>
  <c r="H120"/>
  <c r="C115" i="3"/>
  <c r="G18" i="1"/>
  <c r="G32"/>
  <c r="G30"/>
  <c r="E33" i="4"/>
  <c r="G31" i="1"/>
  <c r="H131"/>
  <c r="I130" s="1"/>
  <c r="I214"/>
  <c r="I215"/>
  <c r="I217"/>
  <c r="I193"/>
  <c r="G193"/>
  <c r="E193"/>
  <c r="I192"/>
  <c r="G192"/>
  <c r="G195" s="1"/>
  <c r="E192"/>
  <c r="I88"/>
  <c r="I89"/>
  <c r="I77"/>
  <c r="I79"/>
  <c r="E139"/>
  <c r="E138"/>
  <c r="E137"/>
  <c r="E149"/>
  <c r="E148"/>
  <c r="E147"/>
  <c r="E159"/>
  <c r="E158"/>
  <c r="E170"/>
  <c r="E169"/>
  <c r="E182"/>
  <c r="E181"/>
  <c r="E204"/>
  <c r="E203"/>
  <c r="E202"/>
  <c r="E53"/>
  <c r="E64"/>
  <c r="E75"/>
  <c r="E86"/>
  <c r="G118"/>
  <c r="G117"/>
  <c r="G116"/>
  <c r="E128"/>
  <c r="E127"/>
  <c r="G130"/>
  <c r="G129"/>
  <c r="G127"/>
  <c r="G126"/>
  <c r="G139"/>
  <c r="G138"/>
  <c r="G137"/>
  <c r="G141" s="1"/>
  <c r="G149"/>
  <c r="G148"/>
  <c r="G147"/>
  <c r="G161"/>
  <c r="G159"/>
  <c r="G158"/>
  <c r="E214"/>
  <c r="E213"/>
  <c r="E218" s="1"/>
  <c r="G214"/>
  <c r="G213"/>
  <c r="G218" s="1"/>
  <c r="H34"/>
  <c r="I148" s="1"/>
  <c r="G41"/>
  <c r="G42"/>
  <c r="G43"/>
  <c r="I43"/>
  <c r="G52"/>
  <c r="G56"/>
  <c r="G63"/>
  <c r="G64"/>
  <c r="G65"/>
  <c r="I65"/>
  <c r="G66"/>
  <c r="G75"/>
  <c r="G76"/>
  <c r="G77"/>
  <c r="G78"/>
  <c r="I75"/>
  <c r="G96"/>
  <c r="G97"/>
  <c r="I97"/>
  <c r="I107"/>
  <c r="H141"/>
  <c r="I137" s="1"/>
  <c r="H162"/>
  <c r="I158" s="1"/>
  <c r="I161"/>
  <c r="G169"/>
  <c r="G170"/>
  <c r="I170"/>
  <c r="G171"/>
  <c r="I171"/>
  <c r="I172"/>
  <c r="G180"/>
  <c r="G181"/>
  <c r="I181"/>
  <c r="G183"/>
  <c r="G202"/>
  <c r="G203"/>
  <c r="G90"/>
  <c r="I86"/>
  <c r="E96"/>
  <c r="E107"/>
  <c r="G106"/>
  <c r="G107"/>
  <c r="G108"/>
  <c r="E116"/>
  <c r="E117"/>
  <c r="I129"/>
  <c r="I127"/>
  <c r="I126"/>
  <c r="I213"/>
  <c r="F59" i="4"/>
  <c r="C58" i="3"/>
  <c r="C111"/>
  <c r="C124"/>
  <c r="C117"/>
  <c r="C113"/>
  <c r="C116"/>
  <c r="C110"/>
  <c r="C112"/>
  <c r="C7"/>
  <c r="C11"/>
  <c r="C99"/>
  <c r="C101"/>
  <c r="C90"/>
  <c r="C69"/>
  <c r="C66"/>
  <c r="C68"/>
  <c r="C55"/>
  <c r="C57"/>
  <c r="C36"/>
  <c r="C35"/>
  <c r="C46"/>
  <c r="C77"/>
  <c r="C100"/>
  <c r="C125"/>
  <c r="C79"/>
  <c r="C22"/>
  <c r="C24"/>
  <c r="C21"/>
  <c r="C23"/>
  <c r="C92"/>
  <c r="C78"/>
  <c r="I147" i="1"/>
  <c r="I204"/>
  <c r="I202"/>
  <c r="I206" s="1"/>
  <c r="I182"/>
  <c r="I180"/>
  <c r="I173"/>
  <c r="I118"/>
  <c r="I116"/>
  <c r="I108"/>
  <c r="I106"/>
  <c r="I109"/>
  <c r="I99"/>
  <c r="I76"/>
  <c r="I80" s="1"/>
  <c r="E63"/>
  <c r="E68" s="1"/>
  <c r="I63"/>
  <c r="I67"/>
  <c r="I64"/>
  <c r="I56"/>
  <c r="I44"/>
  <c r="I41"/>
  <c r="E80"/>
  <c r="I8"/>
  <c r="I10"/>
  <c r="I9"/>
  <c r="I7"/>
  <c r="G7"/>
  <c r="G9"/>
  <c r="G57"/>
  <c r="G8"/>
  <c r="H23"/>
  <c r="I22" s="1"/>
  <c r="G20"/>
  <c r="G22"/>
  <c r="G11"/>
  <c r="C7" i="4"/>
  <c r="C8" i="3"/>
  <c r="C13" s="1"/>
  <c r="F111" i="2"/>
  <c r="G109" s="1"/>
  <c r="E109"/>
  <c r="E108"/>
  <c r="E48"/>
  <c r="F69"/>
  <c r="F80"/>
  <c r="F90"/>
  <c r="F101"/>
  <c r="E56"/>
  <c r="E57"/>
  <c r="E66"/>
  <c r="E67"/>
  <c r="E76"/>
  <c r="E77"/>
  <c r="E78"/>
  <c r="E86"/>
  <c r="E87"/>
  <c r="E88"/>
  <c r="E97"/>
  <c r="E99"/>
  <c r="C45"/>
  <c r="C65"/>
  <c r="C56"/>
  <c r="C76"/>
  <c r="C86"/>
  <c r="C97"/>
  <c r="F59"/>
  <c r="F30"/>
  <c r="G28" s="1"/>
  <c r="E28"/>
  <c r="E19"/>
  <c r="E17"/>
  <c r="C17"/>
  <c r="F9"/>
  <c r="F39"/>
  <c r="F49"/>
  <c r="G56" s="1"/>
  <c r="E45"/>
  <c r="E46"/>
  <c r="C39"/>
  <c r="E38"/>
  <c r="E37"/>
  <c r="C9"/>
  <c r="E6"/>
  <c r="E9" s="1"/>
  <c r="C30" i="1"/>
  <c r="C34" s="1"/>
  <c r="E41"/>
  <c r="F62" i="4"/>
  <c r="F61"/>
  <c r="E42" i="1"/>
  <c r="C54"/>
  <c r="C65"/>
  <c r="E162"/>
  <c r="C100"/>
  <c r="C120"/>
  <c r="C141"/>
  <c r="C162"/>
  <c r="C184"/>
  <c r="C206"/>
  <c r="F31" i="4"/>
  <c r="F60"/>
  <c r="E45" i="1"/>
  <c r="C43"/>
  <c r="C45" s="1"/>
  <c r="E57"/>
  <c r="E90"/>
  <c r="E100"/>
  <c r="E110"/>
  <c r="E120"/>
  <c r="E151"/>
  <c r="C90"/>
  <c r="C110"/>
  <c r="C151"/>
  <c r="C173"/>
  <c r="E206"/>
  <c r="E173"/>
  <c r="E32"/>
  <c r="E7"/>
  <c r="E8"/>
  <c r="E18"/>
  <c r="E21"/>
  <c r="C21"/>
  <c r="E20"/>
  <c r="E20" i="2" l="1"/>
  <c r="G16"/>
  <c r="G19"/>
  <c r="G17"/>
  <c r="I138" i="1"/>
  <c r="I184"/>
  <c r="G162"/>
  <c r="G151"/>
  <c r="G131"/>
  <c r="I18"/>
  <c r="I11"/>
  <c r="I162"/>
  <c r="I139"/>
  <c r="G120"/>
  <c r="E195"/>
  <c r="I195"/>
  <c r="I131"/>
  <c r="I110"/>
  <c r="G110"/>
  <c r="G206"/>
  <c r="G184"/>
  <c r="G173"/>
  <c r="I141"/>
  <c r="G100"/>
  <c r="G68"/>
  <c r="G45"/>
  <c r="G34"/>
  <c r="E131"/>
  <c r="I117"/>
  <c r="I87"/>
  <c r="I90" s="1"/>
  <c r="I42"/>
  <c r="I33"/>
  <c r="I32"/>
  <c r="I31"/>
  <c r="I30"/>
  <c r="I34" s="1"/>
  <c r="C118" i="3"/>
  <c r="C128"/>
  <c r="C49"/>
  <c r="C103"/>
  <c r="C81"/>
  <c r="C71"/>
  <c r="C60"/>
  <c r="C38"/>
  <c r="C26"/>
  <c r="I218" i="1"/>
  <c r="I100"/>
  <c r="I151"/>
  <c r="I120"/>
  <c r="G80"/>
  <c r="I68"/>
  <c r="I55"/>
  <c r="I53"/>
  <c r="I45"/>
  <c r="I19"/>
  <c r="I20"/>
  <c r="I21"/>
  <c r="G23"/>
  <c r="E23"/>
  <c r="I23"/>
  <c r="G108" i="2"/>
  <c r="E111"/>
  <c r="G27"/>
  <c r="G48"/>
  <c r="G47"/>
  <c r="E30"/>
  <c r="E101"/>
  <c r="E90"/>
  <c r="E80"/>
  <c r="E69"/>
  <c r="E59"/>
  <c r="C49"/>
  <c r="G76"/>
  <c r="C90"/>
  <c r="G97"/>
  <c r="G45"/>
  <c r="G67"/>
  <c r="G66"/>
  <c r="G65"/>
  <c r="G86"/>
  <c r="G99"/>
  <c r="C101"/>
  <c r="C80"/>
  <c r="G98"/>
  <c r="G87"/>
  <c r="G77"/>
  <c r="G57"/>
  <c r="C69"/>
  <c r="C59"/>
  <c r="G30"/>
  <c r="E39"/>
  <c r="G37"/>
  <c r="G38"/>
  <c r="E49"/>
  <c r="G46"/>
  <c r="G8"/>
  <c r="G7"/>
  <c r="F63" i="4"/>
  <c r="E141" i="1"/>
  <c r="F32" i="4"/>
  <c r="F33" s="1"/>
  <c r="E184" i="1"/>
  <c r="E34"/>
  <c r="E11"/>
  <c r="I57" l="1"/>
  <c r="G39" i="2"/>
  <c r="G101"/>
  <c r="G59"/>
  <c r="G80"/>
  <c r="G69"/>
  <c r="G90"/>
  <c r="G49"/>
  <c r="G9"/>
</calcChain>
</file>

<file path=xl/sharedStrings.xml><?xml version="1.0" encoding="utf-8"?>
<sst xmlns="http://schemas.openxmlformats.org/spreadsheetml/2006/main" count="702" uniqueCount="102">
  <si>
    <t xml:space="preserve">Detalle </t>
  </si>
  <si>
    <t>Número de individuos</t>
  </si>
  <si>
    <t>Autoridad</t>
  </si>
  <si>
    <t>Docentes</t>
  </si>
  <si>
    <t xml:space="preserve">Estudiantes </t>
  </si>
  <si>
    <t xml:space="preserve">Total </t>
  </si>
  <si>
    <t>Género</t>
  </si>
  <si>
    <t>Autoridades</t>
  </si>
  <si>
    <t xml:space="preserve">Docentes </t>
  </si>
  <si>
    <t>%</t>
  </si>
  <si>
    <t xml:space="preserve">Hombres </t>
  </si>
  <si>
    <t>Mujeres</t>
  </si>
  <si>
    <t>Edad (años)</t>
  </si>
  <si>
    <t>18-25</t>
  </si>
  <si>
    <t>26-35</t>
  </si>
  <si>
    <t>36-45</t>
  </si>
  <si>
    <t>46-55</t>
  </si>
  <si>
    <t>Cuadro 6. Clasificación de la  población según edad</t>
  </si>
  <si>
    <t xml:space="preserve">Cuadro 7. Evaluación  del currículo para rediseño por   competencias </t>
  </si>
  <si>
    <t xml:space="preserve">OPCIONES </t>
  </si>
  <si>
    <t xml:space="preserve">DIRECTIVOS </t>
  </si>
  <si>
    <t>DOCENTES</t>
  </si>
  <si>
    <t xml:space="preserve">ESTUDIANTES </t>
  </si>
  <si>
    <t xml:space="preserve">TOTAL </t>
  </si>
  <si>
    <t>Cant.</t>
  </si>
  <si>
    <t>Cuadro 8. Replanteo de la organización de los contenidos</t>
  </si>
  <si>
    <t>Cant</t>
  </si>
  <si>
    <t>Cuadro 9.  Psicología 1 aporta a las asignaturas relacionadas</t>
  </si>
  <si>
    <t>Cuadro 10. Contenidos tradicionales de la materia</t>
  </si>
  <si>
    <t>Cuadro 11. El sistema de evaluación debe ser mejorado</t>
  </si>
  <si>
    <t xml:space="preserve">INFORMACIÓN ESPECÍFICA </t>
  </si>
  <si>
    <t>Cuadro 12. Diseño de programa con competencias integrales</t>
  </si>
  <si>
    <t>Cuadro 14.  Actualizar contenido respondiendo a la demanda de la sociedad</t>
  </si>
  <si>
    <t>Pregunta 8</t>
  </si>
  <si>
    <t>Pregunta 19</t>
  </si>
  <si>
    <t>Pregunta 20</t>
  </si>
  <si>
    <t>Pregunta 18</t>
  </si>
  <si>
    <t>Pregunta 17</t>
  </si>
  <si>
    <t>Pregunta 16</t>
  </si>
  <si>
    <t>Pregunta 15</t>
  </si>
  <si>
    <t>Pregunta 14</t>
  </si>
  <si>
    <t>Pregunta 13</t>
  </si>
  <si>
    <t>Pregunta 12</t>
  </si>
  <si>
    <t>Pregunta 11</t>
  </si>
  <si>
    <t>Pregunta 10</t>
  </si>
  <si>
    <t>Pregunta 9</t>
  </si>
  <si>
    <t xml:space="preserve">Porcentaje % </t>
  </si>
  <si>
    <t>Pregunta 21</t>
  </si>
  <si>
    <t>Pregunta 22</t>
  </si>
  <si>
    <t>Pregunta 23</t>
  </si>
  <si>
    <t>Pregunta 24</t>
  </si>
  <si>
    <t>Pregunta 25</t>
  </si>
  <si>
    <t>Pregunta 26</t>
  </si>
  <si>
    <t>Pregunta 27</t>
  </si>
  <si>
    <t>Pregunta 28</t>
  </si>
  <si>
    <t>Pregunta 29</t>
  </si>
  <si>
    <t>Pregunta 30</t>
  </si>
  <si>
    <t xml:space="preserve">OPCION </t>
  </si>
  <si>
    <t>NSC</t>
  </si>
  <si>
    <t>Si</t>
  </si>
  <si>
    <t>No</t>
  </si>
  <si>
    <t>TOTAL</t>
  </si>
  <si>
    <t xml:space="preserve"> AÑOS </t>
  </si>
  <si>
    <t xml:space="preserve">1 a 5 </t>
  </si>
  <si>
    <t xml:space="preserve">NIVEL </t>
  </si>
  <si>
    <t xml:space="preserve">Básico </t>
  </si>
  <si>
    <t>OPCIÓN</t>
  </si>
  <si>
    <t>Alto</t>
  </si>
  <si>
    <t>Medio</t>
  </si>
  <si>
    <t>Totalmente de acuerdo</t>
  </si>
  <si>
    <t>De acuerdo</t>
  </si>
  <si>
    <t>En desacuerdo</t>
  </si>
  <si>
    <t>Totalmente en desacuerdo</t>
  </si>
  <si>
    <t>6 a 10</t>
  </si>
  <si>
    <t>11 a 15</t>
  </si>
  <si>
    <t>16 a 20</t>
  </si>
  <si>
    <t>Ninguno</t>
  </si>
  <si>
    <t>Intermedio</t>
  </si>
  <si>
    <t xml:space="preserve">Ampliar conocimientos </t>
  </si>
  <si>
    <t xml:space="preserve">Mejorar su práctica docente </t>
  </si>
  <si>
    <t>Mejor remuneración</t>
  </si>
  <si>
    <t>Pregunta 31</t>
  </si>
  <si>
    <t>SEMESTRE</t>
  </si>
  <si>
    <t xml:space="preserve"> 1º Y 2º</t>
  </si>
  <si>
    <t>3º Y 4º</t>
  </si>
  <si>
    <t xml:space="preserve">5 º Y 6º </t>
  </si>
  <si>
    <t>7º Y 8º</t>
  </si>
  <si>
    <t>Cuadro 4. Composición de la población.</t>
  </si>
  <si>
    <t>No sabe que contestar</t>
  </si>
  <si>
    <t>Capacitar a los docentes</t>
  </si>
  <si>
    <t>Mejorar atención/servicio</t>
  </si>
  <si>
    <t>Mejorar instalaciones</t>
  </si>
  <si>
    <t>Mejorar equipos de computación</t>
  </si>
  <si>
    <t>Ninguna</t>
  </si>
  <si>
    <t>Otros</t>
  </si>
  <si>
    <t>1 a 5 min.</t>
  </si>
  <si>
    <t>6 a 10 min.</t>
  </si>
  <si>
    <t>11 a 15 min</t>
  </si>
  <si>
    <t>16 a 20 min.</t>
  </si>
  <si>
    <t>Cuadro 5. Clasificación de la población por género</t>
  </si>
  <si>
    <t>integrar a los estudiantes con actividades</t>
  </si>
  <si>
    <t>eco.silviaruata@hotmail.com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</si>
</sst>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0.000"/>
    <numFmt numFmtId="166" formatCode="0.000000"/>
  </numFmts>
  <fonts count="19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CDDDA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730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6EED5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A5D5E2"/>
        <bgColor indexed="64"/>
      </patternFill>
    </fill>
    <fill>
      <patternFill patternType="solid">
        <fgColor rgb="FFD2EAF1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BFB1D0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/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1" fillId="10" borderId="10" xfId="0" applyFont="1" applyFill="1" applyBorder="1" applyAlignment="1">
      <alignment horizontal="center" vertical="top"/>
    </xf>
    <xf numFmtId="0" fontId="2" fillId="10" borderId="10" xfId="0" applyFont="1" applyFill="1" applyBorder="1" applyAlignment="1">
      <alignment horizontal="center" vertical="top"/>
    </xf>
    <xf numFmtId="0" fontId="2" fillId="10" borderId="12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0" fillId="9" borderId="11" xfId="0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9" borderId="13" xfId="0" applyFont="1" applyFill="1" applyBorder="1" applyAlignment="1">
      <alignment horizontal="center" vertical="top"/>
    </xf>
    <xf numFmtId="0" fontId="2" fillId="9" borderId="9" xfId="0" applyFont="1" applyFill="1" applyBorder="1" applyAlignment="1">
      <alignment horizontal="center" vertical="top"/>
    </xf>
    <xf numFmtId="0" fontId="2" fillId="9" borderId="11" xfId="0" applyFont="1" applyFill="1" applyBorder="1" applyAlignment="1">
      <alignment horizontal="center" vertical="top" wrapText="1"/>
    </xf>
    <xf numFmtId="0" fontId="2" fillId="9" borderId="11" xfId="0" applyFont="1" applyFill="1" applyBorder="1" applyAlignment="1">
      <alignment horizontal="center" vertical="top"/>
    </xf>
    <xf numFmtId="9" fontId="1" fillId="10" borderId="10" xfId="0" applyNumberFormat="1" applyFont="1" applyFill="1" applyBorder="1" applyAlignment="1">
      <alignment horizontal="center" vertical="top"/>
    </xf>
    <xf numFmtId="0" fontId="0" fillId="4" borderId="10" xfId="0" applyNumberFormat="1" applyFill="1" applyBorder="1" applyAlignment="1">
      <alignment horizontal="center" vertical="top"/>
    </xf>
    <xf numFmtId="2" fontId="0" fillId="4" borderId="10" xfId="0" applyNumberFormat="1" applyFill="1" applyBorder="1" applyAlignment="1">
      <alignment horizontal="center" vertical="top"/>
    </xf>
    <xf numFmtId="2" fontId="1" fillId="10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13" borderId="10" xfId="0" applyFont="1" applyFill="1" applyBorder="1" applyAlignment="1">
      <alignment horizontal="center" vertical="top"/>
    </xf>
    <xf numFmtId="0" fontId="2" fillId="13" borderId="12" xfId="0" applyFont="1" applyFill="1" applyBorder="1" applyAlignment="1">
      <alignment horizontal="center" vertical="top"/>
    </xf>
    <xf numFmtId="0" fontId="1" fillId="12" borderId="10" xfId="0" applyFont="1" applyFill="1" applyBorder="1" applyAlignment="1">
      <alignment horizontal="center" vertical="top"/>
    </xf>
    <xf numFmtId="0" fontId="1" fillId="13" borderId="10" xfId="0" applyFont="1" applyFill="1" applyBorder="1" applyAlignment="1">
      <alignment horizontal="center" vertical="top"/>
    </xf>
    <xf numFmtId="2" fontId="1" fillId="13" borderId="10" xfId="0" applyNumberFormat="1" applyFont="1" applyFill="1" applyBorder="1" applyAlignment="1">
      <alignment horizontal="center" vertical="top"/>
    </xf>
    <xf numFmtId="2" fontId="1" fillId="12" borderId="10" xfId="0" applyNumberFormat="1" applyFont="1" applyFill="1" applyBorder="1" applyAlignment="1">
      <alignment horizontal="center" vertical="top"/>
    </xf>
    <xf numFmtId="0" fontId="2" fillId="11" borderId="11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11" borderId="7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7" fillId="11" borderId="11" xfId="0" applyFont="1" applyFill="1" applyBorder="1" applyAlignment="1">
      <alignment horizontal="center" vertical="top"/>
    </xf>
    <xf numFmtId="0" fontId="7" fillId="11" borderId="13" xfId="0" applyFont="1" applyFill="1" applyBorder="1" applyAlignment="1">
      <alignment horizontal="center" vertical="top"/>
    </xf>
    <xf numFmtId="0" fontId="2" fillId="11" borderId="13" xfId="0" applyFont="1" applyFill="1" applyBorder="1" applyAlignment="1">
      <alignment horizontal="center" vertical="top"/>
    </xf>
    <xf numFmtId="16" fontId="2" fillId="11" borderId="11" xfId="0" applyNumberFormat="1" applyFont="1" applyFill="1" applyBorder="1" applyAlignment="1">
      <alignment horizontal="center" vertical="top"/>
    </xf>
    <xf numFmtId="0" fontId="1" fillId="12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 vertical="top" wrapText="1"/>
    </xf>
    <xf numFmtId="2" fontId="1" fillId="13" borderId="1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16" borderId="10" xfId="0" applyFont="1" applyFill="1" applyBorder="1" applyAlignment="1">
      <alignment horizontal="center" vertical="top"/>
    </xf>
    <xf numFmtId="0" fontId="8" fillId="14" borderId="9" xfId="0" applyFont="1" applyFill="1" applyBorder="1" applyAlignment="1">
      <alignment horizontal="center" vertical="top"/>
    </xf>
    <xf numFmtId="0" fontId="8" fillId="14" borderId="11" xfId="0" applyFont="1" applyFill="1" applyBorder="1" applyAlignment="1">
      <alignment horizontal="center" vertical="top"/>
    </xf>
    <xf numFmtId="0" fontId="8" fillId="14" borderId="13" xfId="0" applyFont="1" applyFill="1" applyBorder="1" applyAlignment="1">
      <alignment horizontal="center" vertical="top"/>
    </xf>
    <xf numFmtId="0" fontId="8" fillId="14" borderId="7" xfId="0" applyFont="1" applyFill="1" applyBorder="1" applyAlignment="1">
      <alignment horizontal="center" vertical="top"/>
    </xf>
    <xf numFmtId="0" fontId="1" fillId="15" borderId="10" xfId="0" applyFont="1" applyFill="1" applyBorder="1" applyAlignment="1">
      <alignment horizontal="center" vertical="top"/>
    </xf>
    <xf numFmtId="0" fontId="1" fillId="16" borderId="10" xfId="0" applyFont="1" applyFill="1" applyBorder="1" applyAlignment="1">
      <alignment horizontal="center" vertical="top"/>
    </xf>
    <xf numFmtId="2" fontId="1" fillId="15" borderId="10" xfId="0" applyNumberFormat="1" applyFont="1" applyFill="1" applyBorder="1" applyAlignment="1">
      <alignment horizontal="center" vertical="top"/>
    </xf>
    <xf numFmtId="2" fontId="1" fillId="16" borderId="10" xfId="0" applyNumberFormat="1" applyFont="1" applyFill="1" applyBorder="1" applyAlignment="1">
      <alignment horizontal="center" vertical="top"/>
    </xf>
    <xf numFmtId="0" fontId="8" fillId="7" borderId="3" xfId="0" applyFont="1" applyFill="1" applyBorder="1" applyAlignment="1">
      <alignment horizontal="justify" vertical="top" wrapText="1"/>
    </xf>
    <xf numFmtId="0" fontId="10" fillId="7" borderId="4" xfId="0" applyFon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horizontal="center" vertical="top" wrapText="1"/>
    </xf>
    <xf numFmtId="9" fontId="10" fillId="7" borderId="4" xfId="0" applyNumberFormat="1" applyFont="1" applyFill="1" applyBorder="1" applyAlignment="1">
      <alignment horizontal="center" vertical="top" wrapText="1"/>
    </xf>
    <xf numFmtId="0" fontId="8" fillId="8" borderId="3" xfId="0" applyFont="1" applyFill="1" applyBorder="1" applyAlignment="1">
      <alignment horizontal="justify" vertical="top" wrapText="1"/>
    </xf>
    <xf numFmtId="0" fontId="12" fillId="8" borderId="4" xfId="0" applyFont="1" applyFill="1" applyBorder="1" applyAlignment="1">
      <alignment horizontal="center" vertical="top" wrapText="1"/>
    </xf>
    <xf numFmtId="0" fontId="10" fillId="8" borderId="4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horizontal="justify" vertical="top" wrapText="1"/>
    </xf>
    <xf numFmtId="0" fontId="8" fillId="8" borderId="4" xfId="0" applyFont="1" applyFill="1" applyBorder="1" applyAlignment="1">
      <alignment horizontal="justify" vertical="top" wrapText="1"/>
    </xf>
    <xf numFmtId="9" fontId="10" fillId="8" borderId="4" xfId="0" applyNumberFormat="1" applyFont="1" applyFill="1" applyBorder="1" applyAlignment="1">
      <alignment horizontal="center" vertical="top" wrapText="1"/>
    </xf>
    <xf numFmtId="9" fontId="0" fillId="0" borderId="0" xfId="0" applyNumberFormat="1" applyFont="1"/>
    <xf numFmtId="0" fontId="10" fillId="8" borderId="6" xfId="0" applyFont="1" applyFill="1" applyBorder="1" applyAlignment="1">
      <alignment horizontal="justify" vertical="top" wrapText="1"/>
    </xf>
    <xf numFmtId="0" fontId="13" fillId="6" borderId="2" xfId="0" applyFont="1" applyFill="1" applyBorder="1" applyAlignment="1">
      <alignment horizontal="center" vertical="top" wrapText="1"/>
    </xf>
    <xf numFmtId="0" fontId="13" fillId="6" borderId="5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10" fontId="0" fillId="4" borderId="10" xfId="0" applyNumberFormat="1" applyFill="1" applyBorder="1" applyAlignment="1">
      <alignment horizontal="center" vertical="top"/>
    </xf>
    <xf numFmtId="10" fontId="1" fillId="10" borderId="1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8" fillId="2" borderId="21" xfId="0" applyFont="1" applyFill="1" applyBorder="1" applyAlignment="1">
      <alignment horizontal="center" vertical="top" wrapText="1"/>
    </xf>
    <xf numFmtId="0" fontId="10" fillId="3" borderId="21" xfId="0" applyFont="1" applyFill="1" applyBorder="1" applyAlignment="1">
      <alignment horizontal="left" vertical="top" wrapText="1"/>
    </xf>
    <xf numFmtId="0" fontId="10" fillId="4" borderId="21" xfId="0" applyFont="1" applyFill="1" applyBorder="1" applyAlignment="1">
      <alignment horizontal="center" vertical="top" wrapText="1"/>
    </xf>
    <xf numFmtId="2" fontId="9" fillId="4" borderId="21" xfId="0" applyNumberFormat="1" applyFont="1" applyFill="1" applyBorder="1" applyAlignment="1">
      <alignment horizontal="center" vertical="top"/>
    </xf>
    <xf numFmtId="0" fontId="10" fillId="5" borderId="21" xfId="0" applyFont="1" applyFill="1" applyBorder="1" applyAlignment="1">
      <alignment horizontal="center" vertical="top" wrapText="1"/>
    </xf>
    <xf numFmtId="2" fontId="10" fillId="5" borderId="21" xfId="0" applyNumberFormat="1" applyFont="1" applyFill="1" applyBorder="1" applyAlignment="1">
      <alignment horizontal="center" vertical="top" wrapText="1"/>
    </xf>
    <xf numFmtId="2" fontId="10" fillId="4" borderId="21" xfId="0" applyNumberFormat="1" applyFont="1" applyFill="1" applyBorder="1" applyAlignment="1">
      <alignment horizontal="center" vertical="top" wrapText="1"/>
    </xf>
    <xf numFmtId="0" fontId="15" fillId="8" borderId="4" xfId="0" applyFont="1" applyFill="1" applyBorder="1" applyAlignment="1">
      <alignment horizontal="center" vertical="top" wrapText="1"/>
    </xf>
    <xf numFmtId="0" fontId="15" fillId="7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17" borderId="0" xfId="0" applyFont="1" applyFill="1" applyAlignment="1">
      <alignment horizontal="center"/>
    </xf>
    <xf numFmtId="165" fontId="0" fillId="4" borderId="10" xfId="0" applyNumberFormat="1" applyFill="1" applyBorder="1" applyAlignment="1">
      <alignment horizontal="center" vertical="top"/>
    </xf>
    <xf numFmtId="165" fontId="1" fillId="10" borderId="10" xfId="0" applyNumberFormat="1" applyFont="1" applyFill="1" applyBorder="1" applyAlignment="1">
      <alignment horizontal="center" vertical="top"/>
    </xf>
    <xf numFmtId="166" fontId="1" fillId="10" borderId="10" xfId="0" applyNumberFormat="1" applyFont="1" applyFill="1" applyBorder="1" applyAlignment="1">
      <alignment horizontal="center" vertical="top"/>
    </xf>
    <xf numFmtId="164" fontId="0" fillId="4" borderId="10" xfId="1" applyNumberFormat="1" applyFont="1" applyFill="1" applyBorder="1" applyAlignment="1">
      <alignment horizontal="center" vertical="top"/>
    </xf>
    <xf numFmtId="164" fontId="1" fillId="10" borderId="10" xfId="1" applyNumberFormat="1" applyFont="1" applyFill="1" applyBorder="1" applyAlignment="1">
      <alignment horizontal="center" vertical="top"/>
    </xf>
    <xf numFmtId="0" fontId="18" fillId="0" borderId="0" xfId="2" applyAlignment="1" applyProtection="1"/>
    <xf numFmtId="2" fontId="1" fillId="10" borderId="10" xfId="0" applyNumberFormat="1" applyFont="1" applyFill="1" applyBorder="1" applyAlignment="1">
      <alignment horizontal="center"/>
    </xf>
    <xf numFmtId="0" fontId="16" fillId="17" borderId="0" xfId="0" applyFont="1" applyFill="1" applyAlignment="1">
      <alignment horizontal="left"/>
    </xf>
    <xf numFmtId="2" fontId="1" fillId="4" borderId="10" xfId="0" applyNumberFormat="1" applyFont="1" applyFill="1" applyBorder="1" applyAlignment="1">
      <alignment horizontal="center" vertical="top"/>
    </xf>
    <xf numFmtId="0" fontId="3" fillId="17" borderId="0" xfId="0" applyFont="1" applyFill="1" applyAlignment="1">
      <alignment horizontal="left"/>
    </xf>
    <xf numFmtId="0" fontId="3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14" fillId="17" borderId="0" xfId="0" applyFont="1" applyFill="1" applyAlignment="1">
      <alignment horizontal="center"/>
    </xf>
    <xf numFmtId="2" fontId="0" fillId="0" borderId="0" xfId="0" applyNumberFormat="1"/>
    <xf numFmtId="2" fontId="2" fillId="13" borderId="10" xfId="0" applyNumberFormat="1" applyFont="1" applyFill="1" applyBorder="1" applyAlignment="1">
      <alignment horizontal="center" vertical="top"/>
    </xf>
    <xf numFmtId="2" fontId="1" fillId="12" borderId="10" xfId="0" applyNumberFormat="1" applyFont="1" applyFill="1" applyBorder="1" applyAlignment="1">
      <alignment horizontal="right" vertical="top"/>
    </xf>
    <xf numFmtId="2" fontId="1" fillId="13" borderId="10" xfId="0" applyNumberFormat="1" applyFont="1" applyFill="1" applyBorder="1" applyAlignment="1">
      <alignment horizontal="right" vertical="top"/>
    </xf>
    <xf numFmtId="2" fontId="1" fillId="12" borderId="10" xfId="0" applyNumberFormat="1" applyFont="1" applyFill="1" applyBorder="1" applyAlignment="1">
      <alignment horizontal="center"/>
    </xf>
    <xf numFmtId="0" fontId="7" fillId="17" borderId="0" xfId="0" applyFont="1" applyFill="1"/>
    <xf numFmtId="2" fontId="0" fillId="0" borderId="0" xfId="0" applyNumberFormat="1" applyFont="1" applyAlignment="1">
      <alignment horizontal="center"/>
    </xf>
    <xf numFmtId="2" fontId="2" fillId="16" borderId="12" xfId="0" applyNumberFormat="1" applyFont="1" applyFill="1" applyBorder="1" applyAlignment="1">
      <alignment horizontal="center" vertical="top"/>
    </xf>
    <xf numFmtId="0" fontId="0" fillId="17" borderId="0" xfId="0" applyFont="1" applyFill="1" applyAlignment="1">
      <alignment horizontal="center"/>
    </xf>
    <xf numFmtId="0" fontId="11" fillId="17" borderId="0" xfId="0" applyFont="1" applyFill="1" applyAlignment="1">
      <alignment horizontal="left"/>
    </xf>
    <xf numFmtId="0" fontId="2" fillId="4" borderId="14" xfId="0" applyFont="1" applyFill="1" applyBorder="1" applyAlignment="1">
      <alignment horizontal="center" vertical="top"/>
    </xf>
    <xf numFmtId="0" fontId="2" fillId="4" borderId="15" xfId="0" applyFont="1" applyFill="1" applyBorder="1" applyAlignment="1">
      <alignment horizontal="center" vertical="top"/>
    </xf>
    <xf numFmtId="0" fontId="2" fillId="4" borderId="16" xfId="0" applyFont="1" applyFill="1" applyBorder="1" applyAlignment="1">
      <alignment horizontal="center" vertical="top"/>
    </xf>
    <xf numFmtId="0" fontId="2" fillId="9" borderId="17" xfId="0" applyFont="1" applyFill="1" applyBorder="1" applyAlignment="1">
      <alignment horizontal="center" vertical="top"/>
    </xf>
    <xf numFmtId="0" fontId="2" fillId="9" borderId="8" xfId="0" applyFont="1" applyFill="1" applyBorder="1" applyAlignment="1">
      <alignment horizontal="center" vertical="top"/>
    </xf>
    <xf numFmtId="0" fontId="2" fillId="9" borderId="18" xfId="0" applyFont="1" applyFill="1" applyBorder="1" applyAlignment="1">
      <alignment horizontal="center" vertical="top"/>
    </xf>
    <xf numFmtId="0" fontId="2" fillId="11" borderId="19" xfId="0" applyFont="1" applyFill="1" applyBorder="1" applyAlignment="1">
      <alignment horizontal="center" vertical="top"/>
    </xf>
    <xf numFmtId="0" fontId="2" fillId="11" borderId="20" xfId="0" applyFont="1" applyFill="1" applyBorder="1" applyAlignment="1">
      <alignment horizontal="center" vertical="top"/>
    </xf>
    <xf numFmtId="2" fontId="2" fillId="11" borderId="19" xfId="0" applyNumberFormat="1" applyFont="1" applyFill="1" applyBorder="1" applyAlignment="1">
      <alignment horizontal="center" vertical="top"/>
    </xf>
    <xf numFmtId="2" fontId="2" fillId="11" borderId="20" xfId="0" applyNumberFormat="1" applyFont="1" applyFill="1" applyBorder="1" applyAlignment="1">
      <alignment horizontal="center" vertical="top"/>
    </xf>
    <xf numFmtId="0" fontId="2" fillId="11" borderId="18" xfId="0" applyFont="1" applyFill="1" applyBorder="1" applyAlignment="1">
      <alignment horizontal="center" vertical="top"/>
    </xf>
    <xf numFmtId="0" fontId="2" fillId="11" borderId="8" xfId="0" applyFont="1" applyFill="1" applyBorder="1" applyAlignment="1">
      <alignment horizontal="center" vertical="top"/>
    </xf>
    <xf numFmtId="2" fontId="2" fillId="11" borderId="18" xfId="0" applyNumberFormat="1" applyFont="1" applyFill="1" applyBorder="1" applyAlignment="1">
      <alignment horizontal="center" vertical="top"/>
    </xf>
    <xf numFmtId="2" fontId="2" fillId="11" borderId="8" xfId="0" applyNumberFormat="1" applyFont="1" applyFill="1" applyBorder="1" applyAlignment="1">
      <alignment horizontal="center" vertical="top"/>
    </xf>
    <xf numFmtId="0" fontId="2" fillId="14" borderId="18" xfId="0" applyFont="1" applyFill="1" applyBorder="1" applyAlignment="1">
      <alignment horizontal="center" vertical="top"/>
    </xf>
    <xf numFmtId="0" fontId="2" fillId="14" borderId="8" xfId="0" applyFont="1" applyFill="1" applyBorder="1" applyAlignment="1">
      <alignment horizontal="center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n-US"/>
            </a:pPr>
            <a:r>
              <a:rPr lang="es-EC"/>
              <a:t>Segmento de la Población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"/>
          <c:y val="0.21471592108147075"/>
          <c:w val="0.97028074414326049"/>
          <c:h val="0.77337229224063964"/>
        </c:manualLayout>
      </c:layout>
      <c:pie3DChart>
        <c:varyColors val="1"/>
        <c:ser>
          <c:idx val="0"/>
          <c:order val="0"/>
          <c:explosion val="35"/>
          <c:dLbls>
            <c:numFmt formatCode="0.00%" sourceLinked="0"/>
            <c:txPr>
              <a:bodyPr/>
              <a:lstStyle/>
              <a:p>
                <a:pPr>
                  <a:defRPr lang="en-US" b="1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'Inf. General'!$A$4:$A$6</c:f>
              <c:strCache>
                <c:ptCount val="3"/>
                <c:pt idx="0">
                  <c:v>Autoridad</c:v>
                </c:pt>
                <c:pt idx="1">
                  <c:v>Docentes</c:v>
                </c:pt>
                <c:pt idx="2">
                  <c:v>Estudiantes </c:v>
                </c:pt>
              </c:strCache>
            </c:strRef>
          </c:cat>
          <c:val>
            <c:numRef>
              <c:f>'Inf. General'!$C$4:$C$6</c:f>
              <c:numCache>
                <c:formatCode>0.00</c:formatCode>
                <c:ptCount val="3"/>
                <c:pt idx="0">
                  <c:v>2.17</c:v>
                </c:pt>
                <c:pt idx="1">
                  <c:v>13.04</c:v>
                </c:pt>
                <c:pt idx="2">
                  <c:v>84.79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n-US"/>
            </a:pPr>
            <a:r>
              <a:rPr lang="es-ES" sz="900"/>
              <a:t>ACTUALIZAR CONTENIDO RESPONDIENDO A LA DEMANDA DE LA SOCIEDAD.</a:t>
            </a:r>
          </a:p>
        </c:rich>
      </c:tx>
      <c:layout>
        <c:manualLayout>
          <c:xMode val="edge"/>
          <c:yMode val="edge"/>
          <c:x val="0.16620822397200349"/>
          <c:y val="0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5518517495650264E-2"/>
          <c:y val="0.38567331900192942"/>
          <c:w val="0.81952760363445565"/>
          <c:h val="0.61432668099807064"/>
        </c:manualLayout>
      </c:layout>
      <c:pie3DChart>
        <c:varyColors val="1"/>
        <c:ser>
          <c:idx val="0"/>
          <c:order val="0"/>
          <c:explosion val="8"/>
          <c:dPt>
            <c:idx val="1"/>
            <c:explosion val="26"/>
          </c:dPt>
          <c:dLbls>
            <c:dLbl>
              <c:idx val="0"/>
              <c:layout>
                <c:manualLayout>
                  <c:x val="-4.3264326334208222E-2"/>
                  <c:y val="-6.3713181685622733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lang="en-US" sz="800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'Inf. Específica'!$A$75:$A$79</c:f>
              <c:strCache>
                <c:ptCount val="5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No sabe que contestar</c:v>
                </c:pt>
              </c:strCache>
            </c:strRef>
          </c:cat>
          <c:val>
            <c:numRef>
              <c:f>'Inf. Específica'!$I$75:$I$79</c:f>
              <c:numCache>
                <c:formatCode>0.00</c:formatCode>
                <c:ptCount val="5"/>
                <c:pt idx="0">
                  <c:v>28.26</c:v>
                </c:pt>
                <c:pt idx="1">
                  <c:v>56.52</c:v>
                </c:pt>
                <c:pt idx="2">
                  <c:v>8.6999999999999993</c:v>
                </c:pt>
                <c:pt idx="3">
                  <c:v>0</c:v>
                </c:pt>
                <c:pt idx="4">
                  <c:v>6.52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n-US"/>
            </a:pPr>
            <a:r>
              <a:rPr lang="es-ES" sz="900"/>
              <a:t>Psicología</a:t>
            </a:r>
            <a:r>
              <a:rPr lang="es-ES" sz="900" baseline="0"/>
              <a:t> debe tributar a las otras materias.</a:t>
            </a:r>
            <a:endParaRPr lang="es-ES" sz="900"/>
          </a:p>
        </c:rich>
      </c:tx>
      <c:layout>
        <c:manualLayout>
          <c:xMode val="edge"/>
          <c:yMode val="edge"/>
          <c:x val="0.20931653322377908"/>
          <c:y val="3.9886039886039885E-2"/>
        </c:manualLayout>
      </c:layout>
    </c:title>
    <c:plotArea>
      <c:layout>
        <c:manualLayout>
          <c:layoutTarget val="inner"/>
          <c:xMode val="edge"/>
          <c:yMode val="edge"/>
          <c:x val="0.30292104111986123"/>
          <c:y val="0.326569699620882"/>
          <c:w val="0.40804702537182852"/>
          <c:h val="0.67343030037912044"/>
        </c:manualLayout>
      </c:layout>
      <c:doughnut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-0.10277777777777777"/>
                  <c:y val="-3.2407407407407489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7.2222222222222354E-2"/>
                  <c:y val="-7.8703703703703734E-2"/>
                </c:manualLayout>
              </c:layout>
              <c:tx>
                <c:rich>
                  <a:bodyPr/>
                  <a:lstStyle/>
                  <a:p>
                    <a:r>
                      <a:rPr lang="en-US" sz="600"/>
                      <a:t>Totalmente en desacuerdo
2%</a:t>
                    </a:r>
                    <a:endParaRPr lang="en-US" sz="800"/>
                  </a:p>
                </c:rich>
              </c:tx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 sz="600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'Inf. Específica'!$A$86:$A$89</c:f>
              <c:strCache>
                <c:ptCount val="4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</c:strCache>
            </c:strRef>
          </c:cat>
          <c:val>
            <c:numRef>
              <c:f>'Inf. Específica'!$I$86:$I$89</c:f>
              <c:numCache>
                <c:formatCode>0.00</c:formatCode>
                <c:ptCount val="4"/>
                <c:pt idx="0">
                  <c:v>43.48</c:v>
                </c:pt>
                <c:pt idx="1">
                  <c:v>36.96</c:v>
                </c:pt>
                <c:pt idx="2">
                  <c:v>17.39</c:v>
                </c:pt>
                <c:pt idx="3">
                  <c:v>2.17</c:v>
                </c:pt>
              </c:numCache>
            </c:numRef>
          </c:val>
        </c:ser>
        <c:dLbls>
          <c:showCatName val="1"/>
          <c:showPercent val="1"/>
        </c:dLbls>
        <c:firstSliceAng val="0"/>
        <c:holeSize val="50"/>
      </c:doughnut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n-US"/>
            </a:pPr>
            <a:r>
              <a:rPr lang="es-ES" sz="1000"/>
              <a:t>CONCORDANCIA</a:t>
            </a:r>
            <a:r>
              <a:rPr lang="es-ES" sz="1000" baseline="0"/>
              <a:t> EN TRE TEORÍA Y PRÁCTICA LABORAL.</a:t>
            </a:r>
            <a:endParaRPr lang="es-ES" sz="1000"/>
          </a:p>
        </c:rich>
      </c:tx>
      <c:layout>
        <c:manualLayout>
          <c:xMode val="edge"/>
          <c:yMode val="edge"/>
          <c:x val="0.11404268836822427"/>
          <c:y val="1.9900513104174501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0898052418958769"/>
          <c:y val="0.25449230578783738"/>
          <c:w val="0.88888888888888884"/>
          <c:h val="0.73752952755905565"/>
        </c:manualLayout>
      </c:layout>
      <c:pie3DChart>
        <c:varyColors val="1"/>
        <c:ser>
          <c:idx val="0"/>
          <c:order val="0"/>
          <c:dPt>
            <c:idx val="1"/>
            <c:explosion val="2"/>
          </c:dPt>
          <c:dLbls>
            <c:dLbl>
              <c:idx val="0"/>
              <c:layout>
                <c:manualLayout>
                  <c:x val="-0.17448611111111148"/>
                  <c:y val="-1.9688684747739906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23050032808398938"/>
                  <c:y val="-0.22433326042578011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553390201224848"/>
                  <c:y val="9.598826188393111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Totalmente en desacuerdo
4%</a:t>
                    </a:r>
                    <a:endParaRPr lang="en-US" sz="900"/>
                  </a:p>
                </c:rich>
              </c:tx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 sz="800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'Inf. Específica'!$A$96:$A$99</c:f>
              <c:strCache>
                <c:ptCount val="3"/>
                <c:pt idx="0">
                  <c:v>Totalmente de acuerdo</c:v>
                </c:pt>
                <c:pt idx="1">
                  <c:v>De acuerdo</c:v>
                </c:pt>
                <c:pt idx="2">
                  <c:v>Totalmente en desacuerdo</c:v>
                </c:pt>
              </c:strCache>
            </c:strRef>
          </c:cat>
          <c:val>
            <c:numRef>
              <c:f>'Inf. Específica'!$I$96:$I$99</c:f>
              <c:numCache>
                <c:formatCode>0.00</c:formatCode>
                <c:ptCount val="3"/>
                <c:pt idx="0">
                  <c:v>45.65</c:v>
                </c:pt>
                <c:pt idx="1">
                  <c:v>50</c:v>
                </c:pt>
                <c:pt idx="2">
                  <c:v>4.3499999999999996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layout/>
      <c:txPr>
        <a:bodyPr/>
        <a:lstStyle/>
        <a:p>
          <a:pPr>
            <a:defRPr lang="en-US"/>
          </a:pPr>
          <a:endParaRPr lang="es-E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showCatName val="1"/>
            <c:showPercent val="1"/>
          </c:dLbls>
          <c:cat>
            <c:strRef>
              <c:f>'Inf. Específica'!$A$106:$A$109</c:f>
              <c:strCache>
                <c:ptCount val="4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</c:strCache>
            </c:strRef>
          </c:cat>
          <c:val>
            <c:numRef>
              <c:f>'Inf. Específica'!$I$106:$I$109</c:f>
              <c:numCache>
                <c:formatCode>0.00</c:formatCode>
                <c:ptCount val="4"/>
                <c:pt idx="0">
                  <c:v>34.78</c:v>
                </c:pt>
                <c:pt idx="1">
                  <c:v>47.83</c:v>
                </c:pt>
                <c:pt idx="2">
                  <c:v>15.22</c:v>
                </c:pt>
                <c:pt idx="3">
                  <c:v>2.17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layout/>
      <c:txPr>
        <a:bodyPr/>
        <a:lstStyle/>
        <a:p>
          <a:pPr>
            <a:defRPr lang="en-US"/>
          </a:pPr>
          <a:endParaRPr lang="es-ES"/>
        </a:p>
      </c:txPr>
    </c:title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2172844476129781"/>
                  <c:y val="-4.503311884488281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7209883569700726"/>
                  <c:y val="3.7527599037402305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0.11753091218332178"/>
                  <c:y val="0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'Inf. Específica'!$A$116:$A$118</c:f>
              <c:strCache>
                <c:ptCount val="3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</c:strCache>
            </c:strRef>
          </c:cat>
          <c:val>
            <c:numRef>
              <c:f>'Inf. Específica'!$I$116:$I$118</c:f>
              <c:numCache>
                <c:formatCode>0.00</c:formatCode>
                <c:ptCount val="3"/>
                <c:pt idx="0">
                  <c:v>30.43</c:v>
                </c:pt>
                <c:pt idx="1">
                  <c:v>50</c:v>
                </c:pt>
                <c:pt idx="2">
                  <c:v>19.57</c:v>
                </c:pt>
              </c:numCache>
            </c:numRef>
          </c:val>
        </c:ser>
        <c:dLbls>
          <c:showCatName val="1"/>
          <c:showPercent val="1"/>
        </c:dLbls>
        <c:firstSliceAng val="0"/>
        <c:holeSize val="50"/>
      </c:doughnut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8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0.20503822616998171"/>
          <c:y val="0.34652276699543733"/>
          <c:w val="0.62960786983187589"/>
          <c:h val="0.65314988586680134"/>
        </c:manualLayout>
      </c:layout>
      <c:pie3DChart>
        <c:varyColors val="1"/>
        <c:ser>
          <c:idx val="0"/>
          <c:order val="0"/>
          <c:dLbls>
            <c:numFmt formatCode="0.00%" sourceLinked="0"/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dLblPos val="bestFit"/>
            <c:showCatName val="1"/>
            <c:showPercent val="1"/>
          </c:dLbls>
          <c:cat>
            <c:strRef>
              <c:f>'Inf. Específica'!$A$126:$A$130</c:f>
              <c:strCache>
                <c:ptCount val="5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No sabe que contestar</c:v>
                </c:pt>
              </c:strCache>
            </c:strRef>
          </c:cat>
          <c:val>
            <c:numRef>
              <c:f>'Inf. Específica'!$I$126:$I$130</c:f>
              <c:numCache>
                <c:formatCode>0.00</c:formatCode>
                <c:ptCount val="5"/>
                <c:pt idx="0">
                  <c:v>26.09</c:v>
                </c:pt>
                <c:pt idx="1">
                  <c:v>52.17</c:v>
                </c:pt>
                <c:pt idx="2">
                  <c:v>17.399999999999999</c:v>
                </c:pt>
                <c:pt idx="3">
                  <c:v>2.17</c:v>
                </c:pt>
                <c:pt idx="4">
                  <c:v>2.17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1.6098487249237597E-2"/>
          <c:y val="0.29492851435622802"/>
          <c:w val="0.96817138931212554"/>
          <c:h val="0.66571892242011277"/>
        </c:manualLayout>
      </c:layout>
      <c:pie3DChart>
        <c:varyColors val="1"/>
        <c:ser>
          <c:idx val="0"/>
          <c:order val="0"/>
          <c:dLbls>
            <c:dLbl>
              <c:idx val="2"/>
              <c:layout>
                <c:manualLayout>
                  <c:x val="-0.25966758525226535"/>
                  <c:y val="0.17329536052498493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'Inf. Específica'!$A$137:$A$139</c:f>
              <c:strCache>
                <c:ptCount val="3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</c:strCache>
            </c:strRef>
          </c:cat>
          <c:val>
            <c:numRef>
              <c:f>'Inf. Específica'!$I$137:$I$139</c:f>
              <c:numCache>
                <c:formatCode>0.00</c:formatCode>
                <c:ptCount val="3"/>
                <c:pt idx="0">
                  <c:v>26.09</c:v>
                </c:pt>
                <c:pt idx="1">
                  <c:v>63.04</c:v>
                </c:pt>
                <c:pt idx="2">
                  <c:v>10.87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layout/>
      <c:txPr>
        <a:bodyPr/>
        <a:lstStyle/>
        <a:p>
          <a:pPr>
            <a:defRPr lang="en-US"/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28423903690026703"/>
          <c:y val="7.8009745603338607E-2"/>
          <c:w val="0.40791107772916924"/>
          <c:h val="0.91985331285830363"/>
        </c:manualLayout>
      </c:layout>
      <c:doughnutChart>
        <c:varyColors val="1"/>
        <c:ser>
          <c:idx val="0"/>
          <c:order val="0"/>
          <c:explosion val="50"/>
          <c:dPt>
            <c:idx val="0"/>
            <c:explosion val="12"/>
          </c:dPt>
          <c:dPt>
            <c:idx val="1"/>
            <c:explosion val="15"/>
          </c:dPt>
          <c:dPt>
            <c:idx val="2"/>
            <c:explosion val="4"/>
          </c:dPt>
          <c:dLbls>
            <c:dLbl>
              <c:idx val="0"/>
              <c:layout>
                <c:manualLayout>
                  <c:x val="0.16527779843492044"/>
                  <c:y val="0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0.15515874955114994"/>
                  <c:y val="1.3461294287035363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0.18551589620246231"/>
                  <c:y val="1.5212532251766223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'Inf. Específica'!$A$147:$A$149</c:f>
              <c:strCache>
                <c:ptCount val="3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</c:strCache>
            </c:strRef>
          </c:cat>
          <c:val>
            <c:numRef>
              <c:f>'Inf. Específica'!$I$147:$I$149</c:f>
              <c:numCache>
                <c:formatCode>0.00</c:formatCode>
                <c:ptCount val="3"/>
                <c:pt idx="0">
                  <c:v>32.61</c:v>
                </c:pt>
                <c:pt idx="1">
                  <c:v>45.65</c:v>
                </c:pt>
                <c:pt idx="2">
                  <c:v>21.74</c:v>
                </c:pt>
              </c:numCache>
            </c:numRef>
          </c:val>
        </c:ser>
        <c:dLbls>
          <c:showCatName val="1"/>
          <c:showPercent val="1"/>
        </c:dLbls>
        <c:firstSliceAng val="0"/>
        <c:holeSize val="50"/>
      </c:doughnut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1.9732451795581335E-2"/>
          <c:y val="0.36927749116591974"/>
          <c:w val="0.96053509640883894"/>
          <c:h val="0.6307225088340816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12316702539940003"/>
                  <c:y val="0.3483456583915911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42822950663258008"/>
                  <c:y val="1.6037729495278798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 sz="900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'Inf. Específica'!$A$158:$A$161</c:f>
              <c:strCache>
                <c:ptCount val="4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</c:strCache>
            </c:strRef>
          </c:cat>
          <c:val>
            <c:numRef>
              <c:f>'Inf. Específica'!$I$158:$I$161</c:f>
              <c:numCache>
                <c:formatCode>0.00</c:formatCode>
                <c:ptCount val="4"/>
                <c:pt idx="0">
                  <c:v>30.43</c:v>
                </c:pt>
                <c:pt idx="1">
                  <c:v>54.35</c:v>
                </c:pt>
                <c:pt idx="2">
                  <c:v>13.05</c:v>
                </c:pt>
                <c:pt idx="3">
                  <c:v>2.17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0"/>
            <c:explosion val="1"/>
          </c:dPt>
          <c:dPt>
            <c:idx val="2"/>
            <c:explosion val="15"/>
          </c:dPt>
          <c:dPt>
            <c:idx val="3"/>
            <c:explosion val="36"/>
          </c:dPt>
          <c:dLbls>
            <c:numFmt formatCode="0.00%" sourceLinked="0"/>
            <c:txPr>
              <a:bodyPr/>
              <a:lstStyle/>
              <a:p>
                <a:pPr>
                  <a:defRPr lang="en-US" sz="900"/>
                </a:pPr>
                <a:endParaRPr lang="es-ES"/>
              </a:p>
            </c:txPr>
            <c:showPercent val="1"/>
            <c:showLeaderLines val="1"/>
          </c:dLbls>
          <c:cat>
            <c:strRef>
              <c:f>'Inf. Específica'!$A$169:$A$172</c:f>
              <c:strCache>
                <c:ptCount val="4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</c:strCache>
            </c:strRef>
          </c:cat>
          <c:val>
            <c:numRef>
              <c:f>'Inf. Específica'!$I$169:$I$172</c:f>
              <c:numCache>
                <c:formatCode>0.00</c:formatCode>
                <c:ptCount val="4"/>
                <c:pt idx="0">
                  <c:v>34.79</c:v>
                </c:pt>
                <c:pt idx="1">
                  <c:v>50</c:v>
                </c:pt>
                <c:pt idx="2">
                  <c:v>13.04</c:v>
                </c:pt>
                <c:pt idx="3">
                  <c:v>2.17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>
            <a:defRPr lang="es-EC"/>
          </a:pPr>
          <a:endParaRPr lang="es-ES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6"/>
  <c:chart>
    <c:title>
      <c:tx>
        <c:rich>
          <a:bodyPr/>
          <a:lstStyle/>
          <a:p>
            <a:pPr>
              <a:defRPr lang="en-US"/>
            </a:pPr>
            <a:r>
              <a:rPr lang="es-EC"/>
              <a:t>Clasicación</a:t>
            </a:r>
            <a:r>
              <a:rPr lang="es-EC" baseline="0"/>
              <a:t> de Genero</a:t>
            </a:r>
            <a:endParaRPr lang="es-EC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'Inf. General'!$A$31</c:f>
              <c:strCache>
                <c:ptCount val="1"/>
                <c:pt idx="0">
                  <c:v>Hombres </c:v>
                </c:pt>
              </c:strCache>
            </c:strRef>
          </c:tx>
          <c:cat>
            <c:strRef>
              <c:f>'Inf. General'!$B$30:$D$30</c:f>
              <c:strCache>
                <c:ptCount val="3"/>
                <c:pt idx="0">
                  <c:v>Autoridades</c:v>
                </c:pt>
                <c:pt idx="1">
                  <c:v>Docentes </c:v>
                </c:pt>
                <c:pt idx="2">
                  <c:v>Estudiantes </c:v>
                </c:pt>
              </c:strCache>
            </c:strRef>
          </c:cat>
          <c:val>
            <c:numRef>
              <c:f>'Inf. General'!$B$31:$D$31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19</c:v>
                </c:pt>
              </c:numCache>
            </c:numRef>
          </c:val>
        </c:ser>
        <c:ser>
          <c:idx val="1"/>
          <c:order val="1"/>
          <c:tx>
            <c:strRef>
              <c:f>'Inf. General'!$A$32</c:f>
              <c:strCache>
                <c:ptCount val="1"/>
                <c:pt idx="0">
                  <c:v>Mujeres</c:v>
                </c:pt>
              </c:strCache>
            </c:strRef>
          </c:tx>
          <c:cat>
            <c:strRef>
              <c:f>'Inf. General'!$B$30:$D$30</c:f>
              <c:strCache>
                <c:ptCount val="3"/>
                <c:pt idx="0">
                  <c:v>Autoridades</c:v>
                </c:pt>
                <c:pt idx="1">
                  <c:v>Docentes </c:v>
                </c:pt>
                <c:pt idx="2">
                  <c:v>Estudiantes </c:v>
                </c:pt>
              </c:strCache>
            </c:strRef>
          </c:cat>
          <c:val>
            <c:numRef>
              <c:f>'Inf. General'!$B$32:$D$32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20</c:v>
                </c:pt>
              </c:numCache>
            </c:numRef>
          </c:val>
        </c:ser>
        <c:shape val="cylinder"/>
        <c:axId val="78982528"/>
        <c:axId val="78996608"/>
        <c:axId val="0"/>
      </c:bar3DChart>
      <c:catAx>
        <c:axId val="7898252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78996608"/>
        <c:crosses val="autoZero"/>
        <c:auto val="1"/>
        <c:lblAlgn val="ctr"/>
        <c:lblOffset val="100"/>
      </c:catAx>
      <c:valAx>
        <c:axId val="789966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7898252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Pr>
        <a:bodyPr/>
        <a:lstStyle/>
        <a:p>
          <a:pPr>
            <a:defRPr lang="es-EC"/>
          </a:pPr>
          <a:endParaRPr lang="es-ES"/>
        </a:p>
      </c:txPr>
    </c:title>
    <c:plotArea>
      <c:layout/>
      <c:doughnutChart>
        <c:varyColors val="1"/>
        <c:ser>
          <c:idx val="0"/>
          <c:order val="0"/>
          <c:cat>
            <c:strRef>
              <c:f>'Inf. Específica'!$A$180:$A$183</c:f>
              <c:strCache>
                <c:ptCount val="4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</c:strCache>
            </c:strRef>
          </c:cat>
          <c:val>
            <c:numRef>
              <c:f>'Inf. Específica'!$I$180:$I$183</c:f>
              <c:numCache>
                <c:formatCode>0.00</c:formatCode>
                <c:ptCount val="4"/>
                <c:pt idx="0">
                  <c:v>32.61</c:v>
                </c:pt>
                <c:pt idx="1">
                  <c:v>50</c:v>
                </c:pt>
                <c:pt idx="2">
                  <c:v>15.22</c:v>
                </c:pt>
                <c:pt idx="3">
                  <c:v>2.17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txPr>
        <a:bodyPr/>
        <a:lstStyle/>
        <a:p>
          <a:pPr>
            <a:defRPr lang="es-EC" sz="700"/>
          </a:pPr>
          <a:endParaRPr lang="es-ES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Pr>
        <a:bodyPr/>
        <a:lstStyle/>
        <a:p>
          <a:pPr>
            <a:defRPr lang="en-US"/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31724019593017028"/>
          <c:y val="0.25046793567753051"/>
          <c:w val="0.35791304483233727"/>
          <c:h val="0.67935109130046178"/>
        </c:manualLayout>
      </c:layout>
      <c:doughnutChart>
        <c:varyColors val="1"/>
        <c:ser>
          <c:idx val="0"/>
          <c:order val="0"/>
          <c:dPt>
            <c:idx val="0"/>
            <c:explosion val="8"/>
          </c:dPt>
          <c:dPt>
            <c:idx val="1"/>
            <c:explosion val="4"/>
          </c:dPt>
          <c:dPt>
            <c:idx val="2"/>
            <c:explosion val="10"/>
          </c:dPt>
          <c:dLbls>
            <c:dLbl>
              <c:idx val="0"/>
              <c:layout>
                <c:manualLayout>
                  <c:x val="0.13691274926610061"/>
                  <c:y val="0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n-US" sz="900"/>
                  </a:pPr>
                  <a:endParaRPr lang="es-ES"/>
                </a:p>
              </c:txPr>
              <c:showCatName val="1"/>
              <c:showPercent val="1"/>
            </c:dLbl>
            <c:dLbl>
              <c:idx val="1"/>
              <c:layout>
                <c:manualLayout>
                  <c:x val="-0.15212527696233374"/>
                  <c:y val="0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n-US" sz="900"/>
                  </a:pPr>
                  <a:endParaRPr lang="es-ES"/>
                </a:p>
              </c:txPr>
              <c:showCatName val="1"/>
              <c:showPercent val="1"/>
            </c:dLbl>
            <c:dLbl>
              <c:idx val="2"/>
              <c:layout>
                <c:manualLayout>
                  <c:x val="-0.15212527696233374"/>
                  <c:y val="4.331211494421453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n-US" sz="900"/>
                  </a:pPr>
                  <a:endParaRPr lang="es-ES"/>
                </a:p>
              </c:txPr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'Inf. Específica'!$A$191:$A$193</c:f>
              <c:strCache>
                <c:ptCount val="3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</c:strCache>
            </c:strRef>
          </c:cat>
          <c:val>
            <c:numRef>
              <c:f>'Inf. Específica'!$I$191:$I$193</c:f>
              <c:numCache>
                <c:formatCode>0.00</c:formatCode>
                <c:ptCount val="3"/>
                <c:pt idx="0">
                  <c:v>28.26</c:v>
                </c:pt>
                <c:pt idx="1">
                  <c:v>52.17</c:v>
                </c:pt>
                <c:pt idx="2">
                  <c:v>19.57</c:v>
                </c:pt>
              </c:numCache>
            </c:numRef>
          </c:val>
        </c:ser>
        <c:dLbls>
          <c:showCatName val="1"/>
          <c:showPercent val="1"/>
        </c:dLbls>
        <c:firstSliceAng val="0"/>
        <c:holeSize val="50"/>
      </c:doughnut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0.10702351156774489"/>
          <c:y val="0.31901559788530692"/>
          <c:w val="0.7859529768645106"/>
          <c:h val="0.56041456475240958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0.13868864152022234"/>
                  <c:y val="-6.8271443353511235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 sz="900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'Inf. Específica'!$A$202:$A$204</c:f>
              <c:strCache>
                <c:ptCount val="3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</c:strCache>
            </c:strRef>
          </c:cat>
          <c:val>
            <c:numRef>
              <c:f>'Inf. Específica'!$I$202:$I$204</c:f>
              <c:numCache>
                <c:formatCode>0.00</c:formatCode>
                <c:ptCount val="3"/>
                <c:pt idx="0">
                  <c:v>28.26</c:v>
                </c:pt>
                <c:pt idx="1">
                  <c:v>56.52</c:v>
                </c:pt>
                <c:pt idx="2">
                  <c:v>15.22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2.0516620874019699E-3"/>
          <c:y val="0.27496899615421877"/>
          <c:w val="0.66226781963997539"/>
          <c:h val="0.6753695005704724"/>
        </c:manualLayout>
      </c:layout>
      <c:pie3DChart>
        <c:varyColors val="1"/>
        <c:ser>
          <c:idx val="0"/>
          <c:order val="0"/>
          <c:explosion val="25"/>
          <c:dPt>
            <c:idx val="0"/>
            <c:explosion val="13"/>
          </c:dPt>
          <c:dPt>
            <c:idx val="1"/>
            <c:explosion val="14"/>
          </c:dPt>
          <c:dLbls>
            <c:numFmt formatCode="0.00%" sourceLinked="0"/>
            <c:txPr>
              <a:bodyPr/>
              <a:lstStyle/>
              <a:p>
                <a:pPr>
                  <a:defRPr lang="en-US" sz="900"/>
                </a:pPr>
                <a:endParaRPr lang="es-ES"/>
              </a:p>
            </c:txPr>
            <c:showPercent val="1"/>
            <c:showLeaderLines val="1"/>
          </c:dLbls>
          <c:cat>
            <c:strRef>
              <c:f>('Inf. Específica'!$A$213:$A$215,'Inf. Específica'!$A$217)</c:f>
              <c:strCache>
                <c:ptCount val="4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No sabe que contestar</c:v>
                </c:pt>
              </c:strCache>
            </c:strRef>
          </c:cat>
          <c:val>
            <c:numRef>
              <c:f>('Inf. Específica'!$I$213:$I$215,'Inf. Específica'!$I$217)</c:f>
              <c:numCache>
                <c:formatCode>0.00</c:formatCode>
                <c:ptCount val="4"/>
                <c:pt idx="0">
                  <c:v>43.48</c:v>
                </c:pt>
                <c:pt idx="1">
                  <c:v>50</c:v>
                </c:pt>
                <c:pt idx="2">
                  <c:v>4.3499999999999996</c:v>
                </c:pt>
                <c:pt idx="3">
                  <c:v>2.17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63498983175983026"/>
          <c:y val="0.27071122169512024"/>
          <c:w val="0.34389215512926685"/>
          <c:h val="0.55125386079469052"/>
        </c:manualLayout>
      </c:layout>
      <c:txPr>
        <a:bodyPr/>
        <a:lstStyle/>
        <a:p>
          <a:pPr>
            <a:defRPr lang="en-US" sz="900"/>
          </a:pPr>
          <a:endParaRPr lang="es-ES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17636379030333821"/>
                  <c:y val="8.0041324621656328E-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0.17147897568522424"/>
                  <c:y val="3.4599877143016752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'Compl. Auroridad-Docente'!$A$6:$A$8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NSC</c:v>
                </c:pt>
              </c:strCache>
            </c:strRef>
          </c:cat>
          <c:val>
            <c:numRef>
              <c:f>'Compl. Auroridad-Docente'!$G$6:$G$8</c:f>
              <c:numCache>
                <c:formatCode>0.00</c:formatCode>
                <c:ptCount val="3"/>
                <c:pt idx="0">
                  <c:v>14.28</c:v>
                </c:pt>
                <c:pt idx="1">
                  <c:v>71.430000000000007</c:v>
                </c:pt>
                <c:pt idx="2">
                  <c:v>14.29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8.6872908658929507E-2"/>
          <c:y val="0.32876138492649881"/>
          <c:w val="0.66014205570275253"/>
          <c:h val="0.54846258329571818"/>
        </c:manualLayout>
      </c:layout>
      <c:pie3DChart>
        <c:varyColors val="1"/>
        <c:ser>
          <c:idx val="0"/>
          <c:order val="0"/>
          <c:explosion val="11"/>
          <c:dLbls>
            <c:dLbl>
              <c:idx val="3"/>
              <c:layout>
                <c:manualLayout>
                  <c:x val="0.12966319154239803"/>
                  <c:y val="-0.1535608048993876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 sz="800"/>
                </a:pPr>
                <a:endParaRPr lang="es-ES"/>
              </a:p>
            </c:txPr>
            <c:showPercent val="1"/>
            <c:showLeaderLines val="1"/>
          </c:dLbls>
          <c:cat>
            <c:strRef>
              <c:f>'Compl. Auroridad-Docente'!$A$16:$A$19</c:f>
              <c:strCache>
                <c:ptCount val="4"/>
                <c:pt idx="0">
                  <c:v>1 a 5 </c:v>
                </c:pt>
                <c:pt idx="1">
                  <c:v>6 a 10</c:v>
                </c:pt>
                <c:pt idx="2">
                  <c:v>11 a 15</c:v>
                </c:pt>
                <c:pt idx="3">
                  <c:v>16 a 20</c:v>
                </c:pt>
              </c:strCache>
            </c:strRef>
          </c:cat>
          <c:val>
            <c:numRef>
              <c:f>'Compl. Auroridad-Docente'!$G$16:$G$19</c:f>
              <c:numCache>
                <c:formatCode>0.00</c:formatCode>
                <c:ptCount val="4"/>
                <c:pt idx="0">
                  <c:v>14.29</c:v>
                </c:pt>
                <c:pt idx="1">
                  <c:v>28.57</c:v>
                </c:pt>
                <c:pt idx="2">
                  <c:v>14.28</c:v>
                </c:pt>
                <c:pt idx="3">
                  <c:v>42.86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115133652986102"/>
          <c:y val="0.39792511443315981"/>
          <c:w val="0.24379389727122158"/>
          <c:h val="0.35213714227750514"/>
        </c:manualLayout>
      </c:layout>
      <c:txPr>
        <a:bodyPr/>
        <a:lstStyle/>
        <a:p>
          <a:pPr>
            <a:defRPr lang="en-US" sz="800"/>
          </a:pPr>
          <a:endParaRPr lang="es-ES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plotArea>
      <c:layout>
        <c:manualLayout>
          <c:layoutTarget val="inner"/>
          <c:xMode val="edge"/>
          <c:yMode val="edge"/>
          <c:x val="0.30426896059957903"/>
          <c:y val="0.25224796118361037"/>
          <c:w val="0.34136573968716338"/>
          <c:h val="0.62164463509068624"/>
        </c:manualLayout>
      </c:layout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8.477842003853564E-2"/>
                  <c:y val="-0.14030897183744334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3102119460500963"/>
                  <c:y val="9.1382011597004691E-4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0.1001926782273604"/>
                  <c:y val="-5.7842763302574478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 sz="800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'Compl. Auroridad-Docente'!$A$27:$A$29</c:f>
              <c:strCache>
                <c:ptCount val="3"/>
                <c:pt idx="0">
                  <c:v>Ninguno</c:v>
                </c:pt>
                <c:pt idx="1">
                  <c:v>Básico </c:v>
                </c:pt>
                <c:pt idx="2">
                  <c:v>Intermedio</c:v>
                </c:pt>
              </c:strCache>
            </c:strRef>
          </c:cat>
          <c:val>
            <c:numRef>
              <c:f>'Compl. Auroridad-Docente'!$G$27:$G$29</c:f>
              <c:numCache>
                <c:formatCode>0.00</c:formatCode>
                <c:ptCount val="3"/>
                <c:pt idx="0">
                  <c:v>14.29</c:v>
                </c:pt>
                <c:pt idx="1">
                  <c:v>14.29</c:v>
                </c:pt>
                <c:pt idx="2">
                  <c:v>71.42</c:v>
                </c:pt>
              </c:numCache>
            </c:numRef>
          </c:val>
        </c:ser>
        <c:dLbls>
          <c:showCatName val="1"/>
          <c:showPercent val="1"/>
        </c:dLbls>
        <c:firstSliceAng val="0"/>
        <c:holeSize val="50"/>
      </c:doughnut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plotArea>
      <c:layout>
        <c:manualLayout>
          <c:layoutTarget val="inner"/>
          <c:xMode val="edge"/>
          <c:yMode val="edge"/>
          <c:x val="0.33478570903884852"/>
          <c:y val="0.33971157308124833"/>
          <c:w val="0.3480306824906898"/>
          <c:h val="0.63335315367236411"/>
        </c:manualLayout>
      </c:layout>
      <c:doughnutChart>
        <c:varyColors val="1"/>
        <c:ser>
          <c:idx val="0"/>
          <c:order val="0"/>
          <c:explosion val="15"/>
          <c:dPt>
            <c:idx val="1"/>
            <c:explosion val="3"/>
          </c:dPt>
          <c:dLbls>
            <c:dLbl>
              <c:idx val="0"/>
              <c:layout>
                <c:manualLayout>
                  <c:x val="0.14081299314363174"/>
                  <c:y val="-4.5818998360617882E-2"/>
                </c:manualLayout>
              </c:layout>
              <c:showPercent val="1"/>
            </c:dLbl>
            <c:dLbl>
              <c:idx val="1"/>
              <c:layout>
                <c:manualLayout>
                  <c:x val="-0.15401534817516974"/>
                  <c:y val="9.1637996721235914E-3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 sz="900"/>
                </a:pPr>
                <a:endParaRPr lang="es-ES"/>
              </a:p>
            </c:txPr>
            <c:showPercent val="1"/>
            <c:showLeaderLines val="1"/>
          </c:dLbls>
          <c:cat>
            <c:strRef>
              <c:f>'Compl. Auroridad-Docente'!$A$37:$A$38</c:f>
              <c:strCache>
                <c:ptCount val="2"/>
                <c:pt idx="0">
                  <c:v>Alto</c:v>
                </c:pt>
                <c:pt idx="1">
                  <c:v>Medio</c:v>
                </c:pt>
              </c:strCache>
            </c:strRef>
          </c:cat>
          <c:val>
            <c:numRef>
              <c:f>'Compl. Auroridad-Docente'!$G$37:$G$38</c:f>
              <c:numCache>
                <c:formatCode>0.00</c:formatCode>
                <c:ptCount val="2"/>
                <c:pt idx="0">
                  <c:v>57.14</c:v>
                </c:pt>
                <c:pt idx="1">
                  <c:v>42.86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t"/>
      <c:layout>
        <c:manualLayout>
          <c:xMode val="edge"/>
          <c:yMode val="edge"/>
          <c:x val="0.28431441167869537"/>
          <c:y val="0.23203227415375238"/>
          <c:w val="0.4137690760742268"/>
          <c:h val="0.14480806954732131"/>
        </c:manualLayout>
      </c:layout>
      <c:txPr>
        <a:bodyPr/>
        <a:lstStyle/>
        <a:p>
          <a:pPr>
            <a:defRPr lang="en-US" sz="900"/>
          </a:pPr>
          <a:endParaRPr lang="es-ES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9.5351170108972164E-3"/>
          <c:y val="0.32518847378120408"/>
          <c:w val="0.65007516730565762"/>
          <c:h val="0.61894957279276264"/>
        </c:manualLayout>
      </c:layout>
      <c:pie3DChart>
        <c:varyColors val="1"/>
        <c:ser>
          <c:idx val="0"/>
          <c:order val="0"/>
          <c:explosion val="25"/>
          <c:dPt>
            <c:idx val="0"/>
            <c:explosion val="0"/>
          </c:dPt>
          <c:dPt>
            <c:idx val="1"/>
            <c:explosion val="15"/>
          </c:dPt>
          <c:dLbls>
            <c:numFmt formatCode="0.00%" sourceLinked="0"/>
            <c:txPr>
              <a:bodyPr/>
              <a:lstStyle/>
              <a:p>
                <a:pPr>
                  <a:defRPr lang="en-US" sz="900"/>
                </a:pPr>
                <a:endParaRPr lang="es-ES"/>
              </a:p>
            </c:txPr>
            <c:showPercent val="1"/>
            <c:showLeaderLines val="1"/>
          </c:dLbls>
          <c:cat>
            <c:strRef>
              <c:f>'Compl. Auroridad-Docente'!$A$45:$A$48</c:f>
              <c:strCache>
                <c:ptCount val="2"/>
                <c:pt idx="0">
                  <c:v>Totalmente de acuerdo</c:v>
                </c:pt>
                <c:pt idx="1">
                  <c:v>De acuerdo</c:v>
                </c:pt>
              </c:strCache>
            </c:strRef>
          </c:cat>
          <c:val>
            <c:numRef>
              <c:f>'Compl. Auroridad-Docente'!$G$45:$G$48</c:f>
              <c:numCache>
                <c:formatCode>0.00</c:formatCode>
                <c:ptCount val="2"/>
                <c:pt idx="0">
                  <c:v>42.86</c:v>
                </c:pt>
                <c:pt idx="1">
                  <c:v>57.14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60282777480040162"/>
          <c:y val="0.23928184508851288"/>
          <c:w val="0.36575861263415382"/>
          <c:h val="0.69147149159546561"/>
        </c:manualLayout>
      </c:layout>
      <c:txPr>
        <a:bodyPr/>
        <a:lstStyle/>
        <a:p>
          <a:pPr>
            <a:defRPr lang="en-US" sz="900"/>
          </a:pPr>
          <a:endParaRPr lang="es-ES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8.4656084656084766E-3"/>
          <c:y val="0.39078871208392796"/>
          <c:w val="0.99153439153439149"/>
          <c:h val="0.5727603089834276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5.4654470586386304E-2"/>
                  <c:y val="-5.2842158097178855E-2"/>
                </c:manualLayout>
              </c:layout>
              <c:showPercent val="1"/>
            </c:dLbl>
            <c:dLbl>
              <c:idx val="1"/>
              <c:layout>
                <c:manualLayout>
                  <c:x val="-9.4570858283433326E-2"/>
                  <c:y val="5.2706969613512018E-2"/>
                </c:manualLayout>
              </c:layout>
              <c:showPercent val="1"/>
            </c:dLbl>
            <c:numFmt formatCode="0.0000%" sourceLinked="0"/>
            <c:txPr>
              <a:bodyPr/>
              <a:lstStyle/>
              <a:p>
                <a:pPr>
                  <a:defRPr lang="en-US" sz="800"/>
                </a:pPr>
                <a:endParaRPr lang="es-ES"/>
              </a:p>
            </c:txPr>
            <c:showPercent val="1"/>
            <c:showLeaderLines val="1"/>
          </c:dLbls>
          <c:cat>
            <c:strRef>
              <c:f>'Compl. Auroridad-Docente'!$A$56:$A$57</c:f>
              <c:strCache>
                <c:ptCount val="2"/>
                <c:pt idx="0">
                  <c:v>De acuerdo</c:v>
                </c:pt>
                <c:pt idx="1">
                  <c:v>En desacuerdo</c:v>
                </c:pt>
              </c:strCache>
            </c:strRef>
          </c:cat>
          <c:val>
            <c:numRef>
              <c:f>'Compl. Auroridad-Docente'!$G$56:$G$57</c:f>
              <c:numCache>
                <c:formatCode>0.00</c:formatCode>
                <c:ptCount val="2"/>
                <c:pt idx="0">
                  <c:v>71.430000000000007</c:v>
                </c:pt>
                <c:pt idx="1">
                  <c:v>28.57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>
        <c:manualLayout>
          <c:xMode val="edge"/>
          <c:yMode val="edge"/>
          <c:x val="0.20517901928925519"/>
          <c:y val="0.26084669369290386"/>
          <c:w val="0.59387443236262161"/>
          <c:h val="0.11052778928867819"/>
        </c:manualLayout>
      </c:layout>
      <c:txPr>
        <a:bodyPr/>
        <a:lstStyle/>
        <a:p>
          <a:pPr>
            <a:defRPr lang="en-US" sz="800"/>
          </a:pPr>
          <a:endParaRPr lang="es-ES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n-US"/>
            </a:pPr>
            <a:r>
              <a:rPr lang="es-EC"/>
              <a:t>Población</a:t>
            </a:r>
            <a:r>
              <a:rPr lang="es-EC" baseline="0"/>
              <a:t> por edades </a:t>
            </a:r>
            <a:endParaRPr lang="es-EC"/>
          </a:p>
        </c:rich>
      </c:tx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'Inf. General'!$A$59</c:f>
              <c:strCache>
                <c:ptCount val="1"/>
                <c:pt idx="0">
                  <c:v>18-25</c:v>
                </c:pt>
              </c:strCache>
            </c:strRef>
          </c:tx>
          <c:cat>
            <c:strRef>
              <c:f>'Inf. General'!$B$58:$D$58</c:f>
              <c:strCache>
                <c:ptCount val="3"/>
                <c:pt idx="0">
                  <c:v>Autoridades</c:v>
                </c:pt>
                <c:pt idx="1">
                  <c:v>Docentes </c:v>
                </c:pt>
                <c:pt idx="2">
                  <c:v>Estudiantes </c:v>
                </c:pt>
              </c:strCache>
            </c:strRef>
          </c:cat>
          <c:val>
            <c:numRef>
              <c:f>'Inf. General'!$B$59:$D$59</c:f>
              <c:numCache>
                <c:formatCode>General</c:formatCode>
                <c:ptCount val="3"/>
                <c:pt idx="2">
                  <c:v>34</c:v>
                </c:pt>
              </c:numCache>
            </c:numRef>
          </c:val>
        </c:ser>
        <c:ser>
          <c:idx val="1"/>
          <c:order val="1"/>
          <c:tx>
            <c:strRef>
              <c:f>'Inf. General'!$A$60</c:f>
              <c:strCache>
                <c:ptCount val="1"/>
                <c:pt idx="0">
                  <c:v>26-35</c:v>
                </c:pt>
              </c:strCache>
            </c:strRef>
          </c:tx>
          <c:cat>
            <c:strRef>
              <c:f>'Inf. General'!$B$58:$D$58</c:f>
              <c:strCache>
                <c:ptCount val="3"/>
                <c:pt idx="0">
                  <c:v>Autoridades</c:v>
                </c:pt>
                <c:pt idx="1">
                  <c:v>Docentes </c:v>
                </c:pt>
                <c:pt idx="2">
                  <c:v>Estudiantes </c:v>
                </c:pt>
              </c:strCache>
            </c:strRef>
          </c:cat>
          <c:val>
            <c:numRef>
              <c:f>'Inf. General'!$B$60:$D$60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ser>
          <c:idx val="2"/>
          <c:order val="2"/>
          <c:tx>
            <c:strRef>
              <c:f>'Inf. General'!$A$61</c:f>
              <c:strCache>
                <c:ptCount val="1"/>
                <c:pt idx="0">
                  <c:v>36-45</c:v>
                </c:pt>
              </c:strCache>
            </c:strRef>
          </c:tx>
          <c:cat>
            <c:strRef>
              <c:f>'Inf. General'!$B$58:$D$58</c:f>
              <c:strCache>
                <c:ptCount val="3"/>
                <c:pt idx="0">
                  <c:v>Autoridades</c:v>
                </c:pt>
                <c:pt idx="1">
                  <c:v>Docentes </c:v>
                </c:pt>
                <c:pt idx="2">
                  <c:v>Estudiantes </c:v>
                </c:pt>
              </c:strCache>
            </c:strRef>
          </c:cat>
          <c:val>
            <c:numRef>
              <c:f>'Inf. General'!$B$61:$D$61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</c:ser>
        <c:ser>
          <c:idx val="3"/>
          <c:order val="3"/>
          <c:tx>
            <c:strRef>
              <c:f>'Inf. General'!$A$62</c:f>
              <c:strCache>
                <c:ptCount val="1"/>
                <c:pt idx="0">
                  <c:v>46-55</c:v>
                </c:pt>
              </c:strCache>
            </c:strRef>
          </c:tx>
          <c:cat>
            <c:strRef>
              <c:f>'Inf. General'!$B$58:$D$58</c:f>
              <c:strCache>
                <c:ptCount val="3"/>
                <c:pt idx="0">
                  <c:v>Autoridades</c:v>
                </c:pt>
                <c:pt idx="1">
                  <c:v>Docentes </c:v>
                </c:pt>
                <c:pt idx="2">
                  <c:v>Estudiantes </c:v>
                </c:pt>
              </c:strCache>
            </c:strRef>
          </c:cat>
          <c:val>
            <c:numRef>
              <c:f>'Inf. General'!$B$62:$D$62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hape val="box"/>
        <c:axId val="81005952"/>
        <c:axId val="81015936"/>
        <c:axId val="0"/>
      </c:bar3DChart>
      <c:catAx>
        <c:axId val="81005952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1015936"/>
        <c:crosses val="autoZero"/>
        <c:auto val="1"/>
        <c:lblAlgn val="ctr"/>
        <c:lblOffset val="100"/>
      </c:catAx>
      <c:valAx>
        <c:axId val="81015936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8100595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2.0415284765622058E-2"/>
          <c:y val="0.33982688350495943"/>
          <c:w val="0.53032511337228982"/>
          <c:h val="0.60415595209982076"/>
        </c:manualLayout>
      </c:layout>
      <c:pie3DChart>
        <c:varyColors val="1"/>
        <c:ser>
          <c:idx val="0"/>
          <c:order val="0"/>
          <c:explosion val="25"/>
          <c:dPt>
            <c:idx val="0"/>
            <c:explosion val="10"/>
          </c:dPt>
          <c:dPt>
            <c:idx val="1"/>
            <c:explosion val="16"/>
          </c:dPt>
          <c:dLbls>
            <c:numFmt formatCode="0.00%" sourceLinked="0"/>
            <c:txPr>
              <a:bodyPr/>
              <a:lstStyle/>
              <a:p>
                <a:pPr>
                  <a:defRPr lang="en-US" sz="800"/>
                </a:pPr>
                <a:endParaRPr lang="es-ES"/>
              </a:p>
            </c:txPr>
            <c:showPercent val="1"/>
            <c:showLeaderLines val="1"/>
          </c:dLbls>
          <c:cat>
            <c:strRef>
              <c:f>'Compl. Auroridad-Docente'!$A$76:$A$78</c:f>
              <c:strCache>
                <c:ptCount val="3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</c:strCache>
            </c:strRef>
          </c:cat>
          <c:val>
            <c:numRef>
              <c:f>'Compl. Auroridad-Docente'!$G$76:$G$78</c:f>
              <c:numCache>
                <c:formatCode>0.00</c:formatCode>
                <c:ptCount val="3"/>
                <c:pt idx="0">
                  <c:v>42.86</c:v>
                </c:pt>
                <c:pt idx="1">
                  <c:v>42.86</c:v>
                </c:pt>
                <c:pt idx="2">
                  <c:v>14.28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59800735509780456"/>
          <c:y val="0.31464094770673284"/>
          <c:w val="0.3695002594589718"/>
          <c:h val="0.42424721703044838"/>
        </c:manualLayout>
      </c:layout>
      <c:txPr>
        <a:bodyPr/>
        <a:lstStyle/>
        <a:p>
          <a:pPr>
            <a:defRPr lang="en-US" sz="800"/>
          </a:pPr>
          <a:endParaRPr lang="es-ES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2.380154987222911E-2"/>
          <c:y val="0.45294635272040268"/>
          <c:w val="0.95943296006204848"/>
          <c:h val="0.51316013034602559"/>
        </c:manualLayout>
      </c:layout>
      <c:pie3DChart>
        <c:varyColors val="1"/>
        <c:ser>
          <c:idx val="0"/>
          <c:order val="0"/>
          <c:dLbls>
            <c:dLbl>
              <c:idx val="2"/>
              <c:layout>
                <c:manualLayout>
                  <c:x val="8.4667068331498424E-2"/>
                  <c:y val="8.8354410244174189E-3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 sz="900"/>
                </a:pPr>
                <a:endParaRPr lang="es-ES"/>
              </a:p>
            </c:txPr>
            <c:showPercent val="1"/>
            <c:showLeaderLines val="1"/>
          </c:dLbls>
          <c:cat>
            <c:strRef>
              <c:f>'Compl. Auroridad-Docente'!$A$86:$A$88</c:f>
              <c:strCache>
                <c:ptCount val="3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</c:strCache>
            </c:strRef>
          </c:cat>
          <c:val>
            <c:numRef>
              <c:f>'Compl. Auroridad-Docente'!$G$86:$G$88</c:f>
              <c:numCache>
                <c:formatCode>0.00</c:formatCode>
                <c:ptCount val="3"/>
                <c:pt idx="0">
                  <c:v>42.86</c:v>
                </c:pt>
                <c:pt idx="1">
                  <c:v>42.86</c:v>
                </c:pt>
                <c:pt idx="2">
                  <c:v>14.28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txPr>
        <a:bodyPr/>
        <a:lstStyle/>
        <a:p>
          <a:pPr>
            <a:defRPr lang="en-US" sz="900"/>
          </a:pPr>
          <a:endParaRPr lang="es-ES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plotArea>
      <c:layout>
        <c:manualLayout>
          <c:layoutTarget val="inner"/>
          <c:xMode val="edge"/>
          <c:yMode val="edge"/>
          <c:x val="6.4550893674313783E-2"/>
          <c:y val="3.5744696369832088E-2"/>
          <c:w val="0.52029378172108764"/>
          <c:h val="0.9502202236661299"/>
        </c:manualLayout>
      </c:layout>
      <c:doughnutChart>
        <c:varyColors val="1"/>
        <c:ser>
          <c:idx val="0"/>
          <c:order val="0"/>
          <c:dPt>
            <c:idx val="0"/>
            <c:explosion val="11"/>
          </c:dPt>
          <c:dLbls>
            <c:numFmt formatCode="0.0000%" sourceLinked="0"/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Percent val="1"/>
          </c:dLbls>
          <c:cat>
            <c:strRef>
              <c:f>'Compl. Auroridad-Docente'!$A$108:$A$109</c:f>
              <c:strCache>
                <c:ptCount val="2"/>
                <c:pt idx="0">
                  <c:v>Ampliar conocimientos </c:v>
                </c:pt>
                <c:pt idx="1">
                  <c:v>Mejorar su práctica docente </c:v>
                </c:pt>
              </c:strCache>
            </c:strRef>
          </c:cat>
          <c:val>
            <c:numRef>
              <c:f>'Compl. Auroridad-Docente'!$G$108:$G$109</c:f>
              <c:numCache>
                <c:formatCode>0.00</c:formatCode>
                <c:ptCount val="2"/>
                <c:pt idx="0">
                  <c:v>42.86</c:v>
                </c:pt>
                <c:pt idx="1">
                  <c:v>57.14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647654057652016"/>
          <c:y val="0.21399297472414724"/>
          <c:w val="0.31217983919157088"/>
          <c:h val="0.57254285258027349"/>
        </c:manualLayout>
      </c:layout>
      <c:txPr>
        <a:bodyPr/>
        <a:lstStyle/>
        <a:p>
          <a:pPr>
            <a:defRPr lang="en-US" sz="900"/>
          </a:pPr>
          <a:endParaRPr lang="es-ES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plotArea>
      <c:layout>
        <c:manualLayout>
          <c:layoutTarget val="inner"/>
          <c:xMode val="edge"/>
          <c:yMode val="edge"/>
          <c:x val="0.3347857090388488"/>
          <c:y val="0.33971157308124855"/>
          <c:w val="0.3480306824906898"/>
          <c:h val="0.63335315367236411"/>
        </c:manualLayout>
      </c:layout>
      <c:doughnutChart>
        <c:varyColors val="1"/>
        <c:ser>
          <c:idx val="4"/>
          <c:order val="0"/>
          <c:dLbls>
            <c:dLbl>
              <c:idx val="0"/>
              <c:layout>
                <c:manualLayout>
                  <c:x val="7.0407016308648929E-2"/>
                  <c:y val="-0.10996559606548303"/>
                </c:manualLayout>
              </c:layout>
              <c:showPercent val="1"/>
            </c:dLbl>
            <c:dLbl>
              <c:idx val="1"/>
              <c:layout>
                <c:manualLayout>
                  <c:x val="0.19801973336807491"/>
                  <c:y val="-8.2474197049112186E-2"/>
                </c:manualLayout>
              </c:layout>
              <c:showPercent val="1"/>
            </c:dLbl>
            <c:dLbl>
              <c:idx val="2"/>
              <c:layout>
                <c:manualLayout>
                  <c:x val="-0.18921885632949412"/>
                  <c:y val="4.581899836061788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showPercent val="1"/>
            <c:showLeaderLines val="1"/>
          </c:dLbls>
          <c:cat>
            <c:strRef>
              <c:f>'Compl. Auroridad-Docente'!$A$65:$A$67</c:f>
              <c:strCache>
                <c:ptCount val="3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</c:strCache>
            </c:strRef>
          </c:cat>
          <c:val>
            <c:numRef>
              <c:f>'Compl. Auroridad-Docente'!$G$65:$G$67</c:f>
              <c:numCache>
                <c:formatCode>0.00</c:formatCode>
                <c:ptCount val="3"/>
                <c:pt idx="0">
                  <c:v>14.29</c:v>
                </c:pt>
                <c:pt idx="1">
                  <c:v>57.14</c:v>
                </c:pt>
                <c:pt idx="2">
                  <c:v>28.57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t"/>
      <c:layout>
        <c:manualLayout>
          <c:xMode val="edge"/>
          <c:yMode val="edge"/>
          <c:x val="0.10829687090707261"/>
          <c:y val="5.7920264841026234E-2"/>
          <c:w val="0.8406736343741481"/>
          <c:h val="0.29553470410307331"/>
        </c:manualLayout>
      </c:layout>
      <c:txPr>
        <a:bodyPr/>
        <a:lstStyle/>
        <a:p>
          <a:pPr rtl="0">
            <a:defRPr lang="en-US" sz="900"/>
          </a:pPr>
          <a:endParaRPr lang="es-ES"/>
        </a:p>
      </c:txPr>
    </c:legend>
    <c:plotVisOnly val="1"/>
    <c:dispBlanksAs val="zero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plotArea>
      <c:layout>
        <c:manualLayout>
          <c:layoutTarget val="inner"/>
          <c:xMode val="edge"/>
          <c:yMode val="edge"/>
          <c:x val="0.33478570903884902"/>
          <c:y val="0.33971157308124877"/>
          <c:w val="0.3480306824906898"/>
          <c:h val="0.63335315367236411"/>
        </c:manualLayout>
      </c:layout>
      <c:doughnutChart>
        <c:varyColors val="1"/>
        <c:ser>
          <c:idx val="4"/>
          <c:order val="0"/>
          <c:dLbls>
            <c:dLbl>
              <c:idx val="0"/>
              <c:layout>
                <c:manualLayout>
                  <c:x val="0.11111939251868325"/>
                  <c:y val="-5.7235082957476133E-2"/>
                </c:manualLayout>
              </c:layout>
              <c:showPercent val="1"/>
            </c:dLbl>
            <c:dLbl>
              <c:idx val="1"/>
              <c:layout>
                <c:manualLayout>
                  <c:x val="0.24891026026326887"/>
                  <c:y val="2.2987394449571902E-2"/>
                </c:manualLayout>
              </c:layout>
              <c:showPercent val="1"/>
            </c:dLbl>
            <c:dLbl>
              <c:idx val="2"/>
              <c:layout>
                <c:manualLayout>
                  <c:x val="-7.7259655520159148E-2"/>
                  <c:y val="-0.11990635402307577"/>
                </c:manualLayout>
              </c:layout>
              <c:showPercent val="1"/>
            </c:dLbl>
            <c:numFmt formatCode="0.0000%" sourceLinked="0"/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showPercent val="1"/>
            <c:showLeaderLines val="1"/>
          </c:dLbls>
          <c:cat>
            <c:strRef>
              <c:f>'Compl. Auroridad-Docente'!$A$97:$A$99</c:f>
              <c:strCache>
                <c:ptCount val="3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</c:strCache>
            </c:strRef>
          </c:cat>
          <c:val>
            <c:numRef>
              <c:f>'Compl. Auroridad-Docente'!$G$97:$G$99</c:f>
              <c:numCache>
                <c:formatCode>0.00</c:formatCode>
                <c:ptCount val="3"/>
                <c:pt idx="0">
                  <c:v>28.57</c:v>
                </c:pt>
                <c:pt idx="1">
                  <c:v>57.14</c:v>
                </c:pt>
                <c:pt idx="2">
                  <c:v>14.29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t"/>
      <c:layout>
        <c:manualLayout>
          <c:xMode val="edge"/>
          <c:yMode val="edge"/>
          <c:x val="2.6871831860712125E-2"/>
          <c:y val="3.532128375893575E-2"/>
          <c:w val="0.84067363437414855"/>
          <c:h val="0.29553470410307331"/>
        </c:manualLayout>
      </c:layout>
      <c:txPr>
        <a:bodyPr/>
        <a:lstStyle/>
        <a:p>
          <a:pPr rtl="0">
            <a:defRPr lang="en-US" sz="900"/>
          </a:pPr>
          <a:endParaRPr lang="es-ES"/>
        </a:p>
      </c:txPr>
    </c:legend>
    <c:plotVisOnly val="1"/>
    <c:dispBlanksAs val="zero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1.9956027317042793E-2"/>
          <c:y val="0.2849027938140693"/>
          <c:w val="0.52398972003499567"/>
          <c:h val="0.6430413385826792"/>
        </c:manualLayout>
      </c:layout>
      <c:pie3DChart>
        <c:varyColors val="1"/>
        <c:ser>
          <c:idx val="0"/>
          <c:order val="0"/>
          <c:explosion val="25"/>
          <c:dLbls>
            <c:numFmt formatCode="0.00%" sourceLinked="0"/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Percent val="1"/>
          </c:dLbls>
          <c:cat>
            <c:strRef>
              <c:f>'Compl. Estudiante'!$A$33:$A$37</c:f>
              <c:strCache>
                <c:ptCount val="5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No sabe que contestar</c:v>
                </c:pt>
              </c:strCache>
            </c:strRef>
          </c:cat>
          <c:val>
            <c:numRef>
              <c:f>'Compl. Estudiante'!$C$33:$C$37</c:f>
              <c:numCache>
                <c:formatCode>0.00</c:formatCode>
                <c:ptCount val="5"/>
                <c:pt idx="0">
                  <c:v>53.85</c:v>
                </c:pt>
                <c:pt idx="1">
                  <c:v>25.65</c:v>
                </c:pt>
                <c:pt idx="2">
                  <c:v>15.38</c:v>
                </c:pt>
                <c:pt idx="3">
                  <c:v>2.56</c:v>
                </c:pt>
                <c:pt idx="4">
                  <c:v>2.56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56455510857752955"/>
          <c:y val="0.21049936401729713"/>
          <c:w val="0.37896627328363741"/>
          <c:h val="0.73497778788582668"/>
        </c:manualLayout>
      </c:layout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plotArea>
      <c:layout>
        <c:manualLayout>
          <c:layoutTarget val="inner"/>
          <c:xMode val="edge"/>
          <c:yMode val="edge"/>
          <c:x val="0.25362836425107882"/>
          <c:y val="0.27116872810963832"/>
          <c:w val="0.51438017705413941"/>
          <c:h val="0.69766489934777864"/>
        </c:manualLayout>
      </c:layout>
      <c:doughnutChart>
        <c:varyColors val="1"/>
        <c:ser>
          <c:idx val="0"/>
          <c:order val="0"/>
          <c:explosion val="26"/>
          <c:dLbls>
            <c:dLbl>
              <c:idx val="0"/>
              <c:layout>
                <c:manualLayout>
                  <c:x val="0.21630641932470321"/>
                  <c:y val="-7.9263865987542533E-3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0.14305547399795371"/>
                  <c:y val="3.065133359849561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n-US" sz="700"/>
                  </a:pPr>
                  <a:endParaRPr lang="es-ES"/>
                </a:p>
              </c:txPr>
              <c:showCatName val="1"/>
              <c:showPercent val="1"/>
            </c:dLbl>
            <c:dLbl>
              <c:idx val="2"/>
              <c:layout>
                <c:manualLayout>
                  <c:x val="-3.9867965656835286E-2"/>
                  <c:y val="-0.1164750676742830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n-US" sz="700"/>
                  </a:pPr>
                  <a:endParaRPr lang="es-ES"/>
                </a:p>
              </c:txPr>
              <c:showCatName val="1"/>
              <c:showPercent val="1"/>
            </c:dLbl>
            <c:dLbl>
              <c:idx val="3"/>
              <c:layout>
                <c:manualLayout>
                  <c:x val="0.12933600249121421"/>
                  <c:y val="-2.4521066878796394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('Compl. Estudiante'!$A$44:$A$46,'Compl. Estudiante'!$A$48)</c:f>
              <c:strCache>
                <c:ptCount val="4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No sabe que contestar</c:v>
                </c:pt>
              </c:strCache>
            </c:strRef>
          </c:cat>
          <c:val>
            <c:numRef>
              <c:f>('Compl. Estudiante'!$C$44:$C$46,'Compl. Estudiante'!$C$48)</c:f>
              <c:numCache>
                <c:formatCode>0.00</c:formatCode>
                <c:ptCount val="4"/>
                <c:pt idx="0">
                  <c:v>87.18</c:v>
                </c:pt>
                <c:pt idx="1">
                  <c:v>7.7</c:v>
                </c:pt>
                <c:pt idx="2">
                  <c:v>2.56</c:v>
                </c:pt>
                <c:pt idx="3">
                  <c:v>2.56</c:v>
                </c:pt>
              </c:numCache>
            </c:numRef>
          </c:val>
        </c:ser>
        <c:dLbls>
          <c:showCatName val="1"/>
          <c:showPercent val="1"/>
        </c:dLbls>
        <c:firstSliceAng val="0"/>
        <c:holeSize val="50"/>
      </c:doughnut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Pr>
        <a:bodyPr/>
        <a:lstStyle/>
        <a:p>
          <a:pPr>
            <a:defRPr lang="en-US"/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12630076631541565"/>
          <c:y val="0.27624114264371258"/>
          <c:w val="0.28129801956573575"/>
          <c:h val="0.61315160774986732"/>
        </c:manualLayout>
      </c:layout>
      <c:doughnutChart>
        <c:varyColors val="1"/>
        <c:ser>
          <c:idx val="0"/>
          <c:order val="0"/>
          <c:dPt>
            <c:idx val="0"/>
            <c:explosion val="48"/>
          </c:dPt>
          <c:dPt>
            <c:idx val="1"/>
            <c:explosion val="55"/>
          </c:dPt>
          <c:dPt>
            <c:idx val="4"/>
            <c:explosion val="53"/>
          </c:dPt>
          <c:dLbls>
            <c:dLbl>
              <c:idx val="0"/>
              <c:layout>
                <c:manualLayout>
                  <c:x val="9.1666666666666952E-2"/>
                  <c:y val="4.1666666666666664E-2"/>
                </c:manualLayout>
              </c:layout>
              <c:showPercent val="1"/>
            </c:dLbl>
            <c:dLbl>
              <c:idx val="1"/>
              <c:layout>
                <c:manualLayout>
                  <c:x val="-6.666666666666668E-2"/>
                  <c:y val="-4.1666666666666664E-2"/>
                </c:manualLayout>
              </c:layout>
              <c:showPercent val="1"/>
            </c:dLbl>
            <c:dLbl>
              <c:idx val="2"/>
              <c:layout>
                <c:manualLayout>
                  <c:x val="0.11957606817174418"/>
                  <c:y val="-2.4132730015082957E-2"/>
                </c:manualLayout>
              </c:layout>
              <c:showPercent val="1"/>
            </c:dLbl>
            <c:dLbl>
              <c:idx val="3"/>
              <c:layout>
                <c:manualLayout>
                  <c:x val="0.10373181530676787"/>
                  <c:y val="-0.13731760905452428"/>
                </c:manualLayout>
              </c:layout>
              <c:showPercent val="1"/>
            </c:dLbl>
            <c:dLbl>
              <c:idx val="4"/>
              <c:layout>
                <c:manualLayout>
                  <c:x val="1.1859791177927645E-2"/>
                  <c:y val="-0.1156553258316940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Percent val="1"/>
            <c:showLeaderLines val="1"/>
          </c:dLbls>
          <c:cat>
            <c:strRef>
              <c:f>'Compl. Estudiante'!$A$55:$A$59</c:f>
              <c:strCache>
                <c:ptCount val="5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No sabe que contestar</c:v>
                </c:pt>
              </c:strCache>
            </c:strRef>
          </c:cat>
          <c:val>
            <c:numRef>
              <c:f>'Compl. Estudiante'!$C$55:$C$59</c:f>
              <c:numCache>
                <c:formatCode>0.00</c:formatCode>
                <c:ptCount val="5"/>
                <c:pt idx="0">
                  <c:v>76.92</c:v>
                </c:pt>
                <c:pt idx="1">
                  <c:v>20.52</c:v>
                </c:pt>
                <c:pt idx="2">
                  <c:v>0</c:v>
                </c:pt>
                <c:pt idx="3">
                  <c:v>0</c:v>
                </c:pt>
                <c:pt idx="4">
                  <c:v>2.56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52054557662321865"/>
          <c:y val="0.32483843156455638"/>
          <c:w val="0.36627926601533456"/>
          <c:h val="0.51612733111877263"/>
        </c:manualLayout>
      </c:layout>
      <c:txPr>
        <a:bodyPr/>
        <a:lstStyle/>
        <a:p>
          <a:pPr>
            <a:defRPr lang="en-US" sz="800"/>
          </a:pPr>
          <a:endParaRPr lang="es-ES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9.6216248830965079E-2"/>
          <c:y val="0.41345413096080458"/>
          <c:w val="0.75239508854496662"/>
          <c:h val="0.53575268228440165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0.12067324343077827"/>
                  <c:y val="7.5950524267924674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0.17782496153498054"/>
                  <c:y val="5.9936331752895797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0.11383630494464056"/>
                  <c:y val="-5.8010857692992586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 sz="700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'Compl. Estudiante'!$A$66:$A$70</c:f>
              <c:strCache>
                <c:ptCount val="5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No sabe que contestar</c:v>
                </c:pt>
              </c:strCache>
            </c:strRef>
          </c:cat>
          <c:val>
            <c:numRef>
              <c:f>'Compl. Estudiante'!$C$66:$C$70</c:f>
              <c:numCache>
                <c:formatCode>0.00</c:formatCode>
                <c:ptCount val="5"/>
                <c:pt idx="0">
                  <c:v>69.23</c:v>
                </c:pt>
                <c:pt idx="1">
                  <c:v>25.65</c:v>
                </c:pt>
                <c:pt idx="2">
                  <c:v>2.56</c:v>
                </c:pt>
                <c:pt idx="3">
                  <c:v>0</c:v>
                </c:pt>
                <c:pt idx="4">
                  <c:v>2.56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1.1918635170603662E-2"/>
          <c:y val="0.31080412622840836"/>
          <c:w val="0.60686325459317825"/>
          <c:h val="0.61389586766770643"/>
        </c:manualLayout>
      </c:layout>
      <c:pie3DChart>
        <c:varyColors val="1"/>
        <c:ser>
          <c:idx val="0"/>
          <c:order val="0"/>
          <c:explosion val="25"/>
          <c:dPt>
            <c:idx val="1"/>
            <c:explosion val="10"/>
          </c:dPt>
          <c:dPt>
            <c:idx val="2"/>
            <c:explosion val="0"/>
          </c:dPt>
          <c:dLbls>
            <c:numFmt formatCode="0.00%" sourceLinked="0"/>
            <c:txPr>
              <a:bodyPr/>
              <a:lstStyle/>
              <a:p>
                <a:pPr>
                  <a:defRPr lang="en-US" sz="800"/>
                </a:pPr>
                <a:endParaRPr lang="es-ES"/>
              </a:p>
            </c:txPr>
            <c:showPercent val="1"/>
            <c:showLeaderLines val="1"/>
          </c:dLbls>
          <c:cat>
            <c:strRef>
              <c:f>'Compl. Estudiante'!$A$77:$A$80</c:f>
              <c:strCache>
                <c:ptCount val="4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</c:strCache>
            </c:strRef>
          </c:cat>
          <c:val>
            <c:numRef>
              <c:f>'Compl. Estudiante'!$C$77:$C$80</c:f>
              <c:numCache>
                <c:formatCode>0.00</c:formatCode>
                <c:ptCount val="4"/>
                <c:pt idx="0">
                  <c:v>58.97</c:v>
                </c:pt>
                <c:pt idx="1">
                  <c:v>35.9</c:v>
                </c:pt>
                <c:pt idx="2">
                  <c:v>5.13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61736719160104958"/>
          <c:y val="0.25341878776780929"/>
          <c:w val="0.31596614173228443"/>
          <c:h val="0.63564328877494969"/>
        </c:manualLayout>
      </c:layout>
      <c:txPr>
        <a:bodyPr/>
        <a:lstStyle/>
        <a:p>
          <a:pPr>
            <a:defRPr lang="en-US" sz="800"/>
          </a:pPr>
          <a:endParaRPr lang="es-ES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0"/>
  <c:chart>
    <c:title>
      <c:tx>
        <c:rich>
          <a:bodyPr/>
          <a:lstStyle/>
          <a:p>
            <a:pPr>
              <a:defRPr lang="en-US" sz="1200"/>
            </a:pPr>
            <a:r>
              <a:rPr lang="en-US" sz="1000"/>
              <a:t>NECESIDA</a:t>
            </a:r>
            <a:r>
              <a:rPr lang="en-US" sz="1000" baseline="0"/>
              <a:t> DE REDISEÑO POR COMPETENCIA</a:t>
            </a:r>
            <a:endParaRPr lang="en-US" sz="1000"/>
          </a:p>
        </c:rich>
      </c:tx>
      <c:layout>
        <c:manualLayout>
          <c:xMode val="edge"/>
          <c:yMode val="edge"/>
          <c:x val="0.16379904804178699"/>
          <c:y val="4.122134366579629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2202507263693876E-2"/>
          <c:y val="0.20365303047542607"/>
          <c:w val="0.96830661220169922"/>
          <c:h val="0.79634707760870993"/>
        </c:manualLayout>
      </c:layout>
      <c:pie3DChart>
        <c:varyColors val="1"/>
        <c:ser>
          <c:idx val="1"/>
          <c:order val="1"/>
          <c:tx>
            <c:strRef>
              <c:f>'Inf. Específica'!$I$5:$I$6</c:f>
              <c:strCache>
                <c:ptCount val="1"/>
                <c:pt idx="0">
                  <c:v>TOTAL  %</c:v>
                </c:pt>
              </c:strCache>
            </c:strRef>
          </c:tx>
          <c:explosion val="25"/>
          <c:dLbls>
            <c:dLbl>
              <c:idx val="3"/>
              <c:layout>
                <c:manualLayout>
                  <c:x val="9.2174367074339708E-2"/>
                  <c:y val="3.78818827251837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T. en desacuerdo
7%</a:t>
                    </a:r>
                    <a:endParaRPr lang="en-US"/>
                  </a:p>
                </c:rich>
              </c:tx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 sz="900"/>
                </a:pPr>
                <a:endParaRPr lang="es-ES"/>
              </a:p>
            </c:txPr>
            <c:showCatName val="1"/>
            <c:showPercent val="1"/>
          </c:dLbls>
          <c:cat>
            <c:strRef>
              <c:f>'Inf. Específica'!$A$7:$A$10</c:f>
              <c:strCache>
                <c:ptCount val="4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</c:strCache>
            </c:strRef>
          </c:cat>
          <c:val>
            <c:numRef>
              <c:f>'Inf. Específica'!$I$7:$I$10</c:f>
              <c:numCache>
                <c:formatCode>0.00</c:formatCode>
                <c:ptCount val="4"/>
                <c:pt idx="0">
                  <c:v>26.09</c:v>
                </c:pt>
                <c:pt idx="1">
                  <c:v>50</c:v>
                </c:pt>
                <c:pt idx="2">
                  <c:v>17.39</c:v>
                </c:pt>
                <c:pt idx="3">
                  <c:v>6.52</c:v>
                </c:pt>
              </c:numCache>
            </c:numRef>
          </c:val>
        </c:ser>
        <c:ser>
          <c:idx val="0"/>
          <c:order val="0"/>
          <c:tx>
            <c:strRef>
              <c:f>'Inf. Específica'!$H$5:$H$6</c:f>
              <c:strCache>
                <c:ptCount val="1"/>
                <c:pt idx="0">
                  <c:v>TOTAL  Cant.</c:v>
                </c:pt>
              </c:strCache>
            </c:strRef>
          </c:tx>
          <c:explosion val="25"/>
          <c:cat>
            <c:strRef>
              <c:f>'Inf. Específica'!$A$7:$A$10</c:f>
              <c:strCache>
                <c:ptCount val="4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</c:strCache>
            </c:strRef>
          </c:cat>
          <c:val>
            <c:numRef>
              <c:f>'Inf. Específica'!$H$7:$H$10</c:f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plotArea>
      <c:layout>
        <c:manualLayout>
          <c:layoutTarget val="inner"/>
          <c:xMode val="edge"/>
          <c:yMode val="edge"/>
          <c:x val="0.33836669214499876"/>
          <c:y val="0.12640225527364635"/>
          <c:w val="0.54982025566124482"/>
          <c:h val="0.87359774472635288"/>
        </c:manualLayout>
      </c:layout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-1.8561484918793537E-2"/>
                  <c:y val="9.2592592592592823E-2"/>
                </c:manualLayout>
              </c:layout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.14814814814814845"/>
                </c:manualLayout>
              </c:layout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5.5852549160664296E-2"/>
                  <c:y val="-3.0864197530864224E-2"/>
                </c:manualLayout>
              </c:layout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7.6142171370039632E-2"/>
                  <c:y val="6.1728395061728704E-3"/>
                </c:manualLayout>
              </c:layout>
              <c:showCatName val="1"/>
              <c:showPercent val="1"/>
              <c:separator>
</c:separator>
            </c:dLbl>
            <c:numFmt formatCode="0.00%" sourceLinked="0"/>
            <c:txPr>
              <a:bodyPr/>
              <a:lstStyle/>
              <a:p>
                <a:pPr>
                  <a:defRPr lang="en-US" sz="800"/>
                </a:pPr>
                <a:endParaRPr lang="es-E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'Compl. Estudiante'!$A$88:$A$91</c:f>
              <c:strCache>
                <c:ptCount val="4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</c:strCache>
            </c:strRef>
          </c:cat>
          <c:val>
            <c:numRef>
              <c:f>'Compl. Estudiante'!$C$88:$C$91</c:f>
              <c:numCache>
                <c:formatCode>0.00</c:formatCode>
                <c:ptCount val="4"/>
                <c:pt idx="0">
                  <c:v>61.54</c:v>
                </c:pt>
                <c:pt idx="1">
                  <c:v>33.340000000000003</c:v>
                </c:pt>
                <c:pt idx="2">
                  <c:v>2.56</c:v>
                </c:pt>
                <c:pt idx="3">
                  <c:v>2.56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t"/>
      <c:layout>
        <c:manualLayout>
          <c:xMode val="edge"/>
          <c:yMode val="edge"/>
          <c:x val="0"/>
          <c:y val="2.4537280062214475E-2"/>
          <c:w val="0.98971372197964613"/>
          <c:h val="9.6711869349664858E-2"/>
        </c:manualLayout>
      </c:layout>
      <c:txPr>
        <a:bodyPr/>
        <a:lstStyle/>
        <a:p>
          <a:pPr>
            <a:defRPr lang="en-US" sz="800"/>
          </a:pPr>
          <a:endParaRPr lang="es-ES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7.2954056418623476E-3"/>
          <c:y val="0.3164152665983968"/>
          <c:w val="0.56159537490246147"/>
          <c:h val="0.63925007721770832"/>
        </c:manualLayout>
      </c:layout>
      <c:pie3DChart>
        <c:varyColors val="1"/>
        <c:ser>
          <c:idx val="0"/>
          <c:order val="0"/>
          <c:dLbls>
            <c:numFmt formatCode="0.00%" sourceLinked="0"/>
            <c:txPr>
              <a:bodyPr/>
              <a:lstStyle/>
              <a:p>
                <a:pPr>
                  <a:defRPr lang="en-US" sz="800"/>
                </a:pPr>
                <a:endParaRPr lang="es-ES"/>
              </a:p>
            </c:txPr>
            <c:showPercent val="1"/>
            <c:showLeaderLines val="1"/>
          </c:dLbls>
          <c:cat>
            <c:strRef>
              <c:f>'Compl. Estudiante'!$A$99:$A$102</c:f>
              <c:strCache>
                <c:ptCount val="4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</c:strCache>
            </c:strRef>
          </c:cat>
          <c:val>
            <c:numRef>
              <c:f>'Compl. Estudiante'!$C$99:$C$102</c:f>
              <c:numCache>
                <c:formatCode>0.00</c:formatCode>
                <c:ptCount val="4"/>
                <c:pt idx="0">
                  <c:v>79.489999999999995</c:v>
                </c:pt>
                <c:pt idx="1">
                  <c:v>17.95</c:v>
                </c:pt>
                <c:pt idx="2">
                  <c:v>2.56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56117117117117232"/>
          <c:y val="0.25399071828544595"/>
          <c:w val="0.41006995055850576"/>
          <c:h val="0.5908582029563908"/>
        </c:manualLayout>
      </c:layout>
      <c:txPr>
        <a:bodyPr/>
        <a:lstStyle/>
        <a:p>
          <a:pPr>
            <a:defRPr lang="en-US" sz="900"/>
          </a:pPr>
          <a:endParaRPr lang="es-ES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plotArea>
      <c:layout>
        <c:manualLayout>
          <c:layoutTarget val="inner"/>
          <c:xMode val="edge"/>
          <c:yMode val="edge"/>
          <c:x val="0.30439905035736881"/>
          <c:y val="0.40904607948553134"/>
          <c:w val="0.39120590833067204"/>
          <c:h val="0.574133959552663"/>
        </c:manualLayout>
      </c:layout>
      <c:barChart>
        <c:barDir val="bar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 sz="800"/>
                </a:pPr>
                <a:endParaRPr lang="es-ES"/>
              </a:p>
            </c:txPr>
            <c:showVal val="1"/>
          </c:dLbls>
          <c:cat>
            <c:strRef>
              <c:f>'Compl. Estudiante'!$A$110:$A$117</c:f>
              <c:strCache>
                <c:ptCount val="8"/>
                <c:pt idx="0">
                  <c:v>Capacitar a los docentes</c:v>
                </c:pt>
                <c:pt idx="1">
                  <c:v>Mejorar instalaciones</c:v>
                </c:pt>
                <c:pt idx="2">
                  <c:v>Mejorar atención/servicio</c:v>
                </c:pt>
                <c:pt idx="3">
                  <c:v>Mejorar equipos de computación</c:v>
                </c:pt>
                <c:pt idx="4">
                  <c:v>integrar a los estudiantes con actividades</c:v>
                </c:pt>
                <c:pt idx="5">
                  <c:v>Otros</c:v>
                </c:pt>
                <c:pt idx="6">
                  <c:v>Ninguna</c:v>
                </c:pt>
                <c:pt idx="7">
                  <c:v>No sabe que contestar</c:v>
                </c:pt>
              </c:strCache>
            </c:strRef>
          </c:cat>
          <c:val>
            <c:numRef>
              <c:f>'Compl. Estudiante'!$C$110:$C$117</c:f>
              <c:numCache>
                <c:formatCode>0.00</c:formatCode>
                <c:ptCount val="8"/>
                <c:pt idx="0">
                  <c:v>15.38</c:v>
                </c:pt>
                <c:pt idx="1">
                  <c:v>5.13</c:v>
                </c:pt>
                <c:pt idx="2">
                  <c:v>10.26</c:v>
                </c:pt>
                <c:pt idx="3">
                  <c:v>17.95</c:v>
                </c:pt>
                <c:pt idx="4">
                  <c:v>5.13</c:v>
                </c:pt>
                <c:pt idx="5">
                  <c:v>15.38</c:v>
                </c:pt>
                <c:pt idx="6">
                  <c:v>23.08</c:v>
                </c:pt>
                <c:pt idx="7">
                  <c:v>7.69</c:v>
                </c:pt>
              </c:numCache>
            </c:numRef>
          </c:val>
        </c:ser>
        <c:gapWidth val="100"/>
        <c:axId val="98693888"/>
        <c:axId val="98659328"/>
      </c:barChart>
      <c:valAx>
        <c:axId val="98659328"/>
        <c:scaling>
          <c:orientation val="minMax"/>
        </c:scaling>
        <c:axPos val="b"/>
        <c:majorGridlines/>
        <c:numFmt formatCode="0.00" sourceLinked="1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98693888"/>
        <c:crosses val="autoZero"/>
        <c:crossBetween val="between"/>
      </c:valAx>
      <c:catAx>
        <c:axId val="98693888"/>
        <c:scaling>
          <c:orientation val="minMax"/>
        </c:scaling>
        <c:axPos val="l"/>
        <c:tickLblPos val="nextTo"/>
        <c:txPr>
          <a:bodyPr/>
          <a:lstStyle/>
          <a:p>
            <a:pPr>
              <a:defRPr lang="es-EC"/>
            </a:pPr>
            <a:endParaRPr lang="es-ES"/>
          </a:p>
        </c:txPr>
        <c:crossAx val="98659328"/>
        <c:crosses val="autoZero"/>
        <c:auto val="1"/>
        <c:lblAlgn val="ctr"/>
        <c:lblOffset val="100"/>
      </c:catAx>
    </c:plotArea>
    <c:legend>
      <c:legendPos val="t"/>
      <c:txPr>
        <a:bodyPr/>
        <a:lstStyle/>
        <a:p>
          <a:pPr>
            <a:defRPr lang="en-US" sz="800"/>
          </a:pPr>
          <a:endParaRPr lang="es-ES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0.11164309750953665"/>
          <c:y val="0.35428611054132025"/>
          <c:w val="0.7935839002492433"/>
          <c:h val="0.63203939944553433"/>
        </c:manualLayout>
      </c:layout>
      <c:pie3DChart>
        <c:varyColors val="1"/>
        <c:ser>
          <c:idx val="0"/>
          <c:order val="0"/>
          <c:explosion val="11"/>
          <c:dPt>
            <c:idx val="0"/>
            <c:explosion val="4"/>
          </c:dPt>
          <c:dPt>
            <c:idx val="1"/>
            <c:explosion val="12"/>
          </c:dPt>
          <c:dLbls>
            <c:numFmt formatCode="0.00%" sourceLinked="0"/>
            <c:txPr>
              <a:bodyPr/>
              <a:lstStyle/>
              <a:p>
                <a:pPr>
                  <a:defRPr lang="en-US" sz="800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'Compl. Estudiante'!$A$124:$A$127</c:f>
              <c:strCache>
                <c:ptCount val="4"/>
                <c:pt idx="0">
                  <c:v>1 a 5 min.</c:v>
                </c:pt>
                <c:pt idx="1">
                  <c:v>6 a 10 min.</c:v>
                </c:pt>
                <c:pt idx="2">
                  <c:v>11 a 15 min</c:v>
                </c:pt>
                <c:pt idx="3">
                  <c:v>16 a 20 min.</c:v>
                </c:pt>
              </c:strCache>
            </c:strRef>
          </c:cat>
          <c:val>
            <c:numRef>
              <c:f>'Compl. Estudiante'!$C$124:$C$127</c:f>
              <c:numCache>
                <c:formatCode>0.00</c:formatCode>
                <c:ptCount val="4"/>
                <c:pt idx="0">
                  <c:v>35.479999999999997</c:v>
                </c:pt>
                <c:pt idx="1">
                  <c:v>38.71</c:v>
                </c:pt>
                <c:pt idx="2">
                  <c:v>19.36</c:v>
                </c:pt>
                <c:pt idx="3">
                  <c:v>6.45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1.9956027317042803E-2"/>
          <c:y val="0.28490279381406952"/>
          <c:w val="0.52398972003499567"/>
          <c:h val="0.64304133858267964"/>
        </c:manualLayout>
      </c:layout>
      <c:pie3DChart>
        <c:varyColors val="1"/>
        <c:ser>
          <c:idx val="0"/>
          <c:order val="0"/>
          <c:explosion val="25"/>
          <c:dLbls>
            <c:numFmt formatCode="0.00%" sourceLinked="0"/>
            <c:txPr>
              <a:bodyPr/>
              <a:lstStyle/>
              <a:p>
                <a:pPr>
                  <a:defRPr lang="es-EC"/>
                </a:pPr>
                <a:endParaRPr lang="es-ES"/>
              </a:p>
            </c:txPr>
            <c:showCatName val="1"/>
            <c:showPercent val="1"/>
          </c:dLbls>
          <c:cat>
            <c:strRef>
              <c:f>'Compl. Estudiante'!$A$7:$A$12</c:f>
              <c:strCache>
                <c:ptCount val="6"/>
                <c:pt idx="0">
                  <c:v> 1º Y 2º</c:v>
                </c:pt>
                <c:pt idx="1">
                  <c:v>3º Y 4º</c:v>
                </c:pt>
                <c:pt idx="2">
                  <c:v>5 º Y 6º </c:v>
                </c:pt>
                <c:pt idx="3">
                  <c:v>7º Y 8º</c:v>
                </c:pt>
                <c:pt idx="5">
                  <c:v>No sabe que contestar</c:v>
                </c:pt>
              </c:strCache>
            </c:strRef>
          </c:cat>
          <c:val>
            <c:numRef>
              <c:f>'Compl. Estudiante'!$C$7:$C$12</c:f>
              <c:numCache>
                <c:formatCode>0.00</c:formatCode>
                <c:ptCount val="6"/>
                <c:pt idx="0">
                  <c:v>20.51</c:v>
                </c:pt>
                <c:pt idx="1">
                  <c:v>35.9</c:v>
                </c:pt>
                <c:pt idx="2">
                  <c:v>28.21</c:v>
                </c:pt>
                <c:pt idx="3">
                  <c:v>7.69</c:v>
                </c:pt>
                <c:pt idx="4">
                  <c:v>2.56</c:v>
                </c:pt>
                <c:pt idx="5">
                  <c:v>5.13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9.6216248830965079E-2"/>
          <c:y val="0.41345413096080474"/>
          <c:w val="0.75239508854496662"/>
          <c:h val="0.53575268228440165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0.1206732434307783"/>
                  <c:y val="7.5950524267924674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0.17782496153498054"/>
                  <c:y val="5.9936331752895838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0.11383630494464056"/>
                  <c:y val="-5.8010857692992586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 sz="700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'Compl. Estudiante'!$A$21:$A$25</c:f>
              <c:strCache>
                <c:ptCount val="5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No sabe que contestar</c:v>
                </c:pt>
              </c:strCache>
            </c:strRef>
          </c:cat>
          <c:val>
            <c:numRef>
              <c:f>'Compl. Estudiante'!$C$21:$C$25</c:f>
              <c:numCache>
                <c:formatCode>0.00</c:formatCode>
                <c:ptCount val="5"/>
                <c:pt idx="0">
                  <c:v>56.41</c:v>
                </c:pt>
                <c:pt idx="1">
                  <c:v>30.77</c:v>
                </c:pt>
                <c:pt idx="2">
                  <c:v>5.13</c:v>
                </c:pt>
                <c:pt idx="3">
                  <c:v>5.13</c:v>
                </c:pt>
                <c:pt idx="4">
                  <c:v>2.56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n-US"/>
            </a:pPr>
            <a:r>
              <a:rPr lang="en-US" sz="1200"/>
              <a:t>REPLANTEO DE LA ORGANIZACIÒN DE LOS CONTENIDOS</a:t>
            </a:r>
          </a:p>
        </c:rich>
      </c:tx>
      <c:layout>
        <c:manualLayout>
          <c:xMode val="edge"/>
          <c:yMode val="edge"/>
          <c:x val="0.16161429136760944"/>
          <c:y val="0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"/>
          <c:y val="0.3209749473925626"/>
          <c:w val="0.99241045874429157"/>
          <c:h val="0.67902505260744195"/>
        </c:manualLayout>
      </c:layout>
      <c:pie3DChart>
        <c:varyColors val="1"/>
        <c:ser>
          <c:idx val="1"/>
          <c:order val="1"/>
          <c:tx>
            <c:strRef>
              <c:f>'Inf. Específica'!$I$16:$I$17</c:f>
              <c:strCache>
                <c:ptCount val="1"/>
                <c:pt idx="0">
                  <c:v>TOTAL  %</c:v>
                </c:pt>
              </c:strCache>
            </c:strRef>
          </c:tx>
          <c:explosion val="25"/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7030A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6.5779961854555943E-4"/>
                  <c:y val="-4.544249393932407E-2"/>
                </c:manualLayout>
              </c:layout>
              <c:showVal val="1"/>
              <c:showCatName val="1"/>
            </c:dLbl>
            <c:dLbl>
              <c:idx val="1"/>
              <c:showVal val="1"/>
              <c:showCatName val="1"/>
            </c:dLbl>
            <c:dLbl>
              <c:idx val="2"/>
              <c:layout>
                <c:manualLayout>
                  <c:x val="-6.7652052121663824E-3"/>
                  <c:y val="8.0415620296432705E-2"/>
                </c:manualLayout>
              </c:layout>
              <c:showVal val="1"/>
              <c:showCatName val="1"/>
            </c:dLbl>
            <c:dLbl>
              <c:idx val="3"/>
              <c:layout>
                <c:manualLayout>
                  <c:x val="-3.7413043461512994E-2"/>
                  <c:y val="-2.1405097902183538E-2"/>
                </c:manualLayout>
              </c:layout>
              <c:showVal val="1"/>
              <c:showCatName val="1"/>
            </c:dLbl>
            <c:dLbl>
              <c:idx val="4"/>
              <c:layout>
                <c:manualLayout>
                  <c:x val="0.12386072778343769"/>
                  <c:y val="1.9487073503571581E-2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lang="en-US" sz="800"/>
                </a:pPr>
                <a:endParaRPr lang="es-ES"/>
              </a:p>
            </c:txPr>
            <c:showCatName val="1"/>
          </c:dLbls>
          <c:cat>
            <c:strRef>
              <c:f>'Inf. Específica'!$A$18:$A$22</c:f>
              <c:strCache>
                <c:ptCount val="5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No sabe que contestar</c:v>
                </c:pt>
              </c:strCache>
            </c:strRef>
          </c:cat>
          <c:val>
            <c:numRef>
              <c:f>'Inf. Específica'!$I$18:$I$22</c:f>
              <c:numCache>
                <c:formatCode>0.00</c:formatCode>
                <c:ptCount val="5"/>
                <c:pt idx="0">
                  <c:v>32.61</c:v>
                </c:pt>
                <c:pt idx="1">
                  <c:v>50</c:v>
                </c:pt>
                <c:pt idx="2">
                  <c:v>6.52</c:v>
                </c:pt>
                <c:pt idx="3">
                  <c:v>4.3499999999999996</c:v>
                </c:pt>
                <c:pt idx="4">
                  <c:v>6.52</c:v>
                </c:pt>
              </c:numCache>
            </c:numRef>
          </c:val>
        </c:ser>
        <c:ser>
          <c:idx val="0"/>
          <c:order val="0"/>
          <c:tx>
            <c:strRef>
              <c:f>'Inf. Específica'!$H$16:$H$17</c:f>
              <c:strCache>
                <c:ptCount val="1"/>
                <c:pt idx="0">
                  <c:v>TOTAL  Cant.</c:v>
                </c:pt>
              </c:strCache>
            </c:strRef>
          </c:tx>
          <c:explosion val="25"/>
          <c:cat>
            <c:strRef>
              <c:f>'Inf. Específica'!$A$18:$A$22</c:f>
              <c:strCache>
                <c:ptCount val="5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No sabe que contestar</c:v>
                </c:pt>
              </c:strCache>
            </c:strRef>
          </c:cat>
          <c:val>
            <c:numRef>
              <c:f>'Inf. Específica'!$H$18:$H$22</c:f>
            </c:numRef>
          </c:val>
        </c:ser>
      </c:pie3D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3.678735637946462E-2"/>
          <c:y val="0.32482162712151336"/>
          <c:w val="0.93774447381936765"/>
          <c:h val="0.62990516696575682"/>
        </c:manualLayout>
      </c:layout>
      <c:bar3DChart>
        <c:barDir val="col"/>
        <c:grouping val="clustered"/>
        <c:ser>
          <c:idx val="3"/>
          <c:order val="0"/>
          <c:tx>
            <c:strRef>
              <c:f>'Inf. Específica'!$A$28</c:f>
              <c:strCache>
                <c:ptCount val="1"/>
                <c:pt idx="0">
                  <c:v>OPCIONES </c:v>
                </c:pt>
              </c:strCache>
            </c:strRef>
          </c:tx>
          <c:dLbls>
            <c:dLbl>
              <c:idx val="4"/>
              <c:layout>
                <c:manualLayout>
                  <c:x val="5.3766136246909818E-2"/>
                  <c:y val="-4.7246782126765516E-2"/>
                </c:manualLayout>
              </c:layout>
              <c:showVal val="1"/>
            </c:dLbl>
            <c:showVal val="1"/>
          </c:dLbls>
          <c:val>
            <c:numRef>
              <c:f>('Inf. Específica'!$C$28,'Inf. Específica'!$E$28,'Inf. Específica'!$G$28)</c:f>
              <c:numCache>
                <c:formatCode>General</c:formatCode>
                <c:ptCount val="3"/>
              </c:numCache>
            </c:numRef>
          </c:val>
        </c:ser>
        <c:ser>
          <c:idx val="5"/>
          <c:order val="1"/>
          <c:tx>
            <c:strRef>
              <c:f>'Inf. Específica'!$A$30</c:f>
              <c:strCache>
                <c:ptCount val="1"/>
                <c:pt idx="0">
                  <c:v>Totalmente de acuerdo</c:v>
                </c:pt>
              </c:strCache>
            </c:strRef>
          </c:tx>
          <c:dLbls>
            <c:numFmt formatCode="#,##0.00" sourceLinked="0"/>
            <c:showVal val="1"/>
          </c:dLbls>
          <c:val>
            <c:numRef>
              <c:f>('Inf. Específica'!$C$30,'Inf. Específica'!$E$30,'Inf. Específica'!$G$30)</c:f>
              <c:numCache>
                <c:formatCode>0.00</c:formatCode>
                <c:ptCount val="3"/>
                <c:pt idx="0">
                  <c:v>100</c:v>
                </c:pt>
                <c:pt idx="2">
                  <c:v>56.42</c:v>
                </c:pt>
              </c:numCache>
            </c:numRef>
          </c:val>
        </c:ser>
        <c:ser>
          <c:idx val="0"/>
          <c:order val="2"/>
          <c:tx>
            <c:strRef>
              <c:f>'Inf. Específica'!$A$31</c:f>
              <c:strCache>
                <c:ptCount val="1"/>
                <c:pt idx="0">
                  <c:v>De acuerdo</c:v>
                </c:pt>
              </c:strCache>
            </c:strRef>
          </c:tx>
          <c:dLbls>
            <c:dLbl>
              <c:idx val="2"/>
              <c:layout>
                <c:manualLayout>
                  <c:x val="4.2446949668613086E-2"/>
                  <c:y val="-4.7246782126765516E-2"/>
                </c:manualLayout>
              </c:layout>
              <c:showVal val="1"/>
            </c:dLbl>
            <c:showVal val="1"/>
          </c:dLbls>
          <c:val>
            <c:numRef>
              <c:f>('Inf. Específica'!$C$31,'Inf. Específica'!$E$31,'Inf. Específica'!$G$31)</c:f>
              <c:numCache>
                <c:formatCode>0.00</c:formatCode>
                <c:ptCount val="3"/>
                <c:pt idx="1">
                  <c:v>33.33</c:v>
                </c:pt>
                <c:pt idx="2">
                  <c:v>23.08</c:v>
                </c:pt>
              </c:numCache>
            </c:numRef>
          </c:val>
        </c:ser>
        <c:ser>
          <c:idx val="2"/>
          <c:order val="3"/>
          <c:tx>
            <c:strRef>
              <c:f>'Inf. Específica'!$A$32</c:f>
              <c:strCache>
                <c:ptCount val="1"/>
                <c:pt idx="0">
                  <c:v>En desacuerdo</c:v>
                </c:pt>
              </c:strCache>
            </c:strRef>
          </c:tx>
          <c:dLbls>
            <c:dLbl>
              <c:idx val="2"/>
              <c:layout>
                <c:manualLayout>
                  <c:x val="5.3766136246909818E-2"/>
                  <c:y val="-4.1340934360919852E-2"/>
                </c:manualLayout>
              </c:layout>
              <c:showVal val="1"/>
              <c:separator>
</c:separator>
            </c:dLbl>
            <c:spPr>
              <a:ln w="6350" cap="flat" cmpd="sng"/>
            </c:spPr>
            <c:showVal val="1"/>
            <c:separator>
</c:separator>
          </c:dLbls>
          <c:val>
            <c:numRef>
              <c:f>('Inf. Específica'!$C$32,'Inf. Específica'!$E$32,'Inf. Específica'!$G$32)</c:f>
              <c:numCache>
                <c:formatCode>0.00</c:formatCode>
                <c:ptCount val="3"/>
                <c:pt idx="1">
                  <c:v>66.67</c:v>
                </c:pt>
                <c:pt idx="2">
                  <c:v>10.25</c:v>
                </c:pt>
              </c:numCache>
            </c:numRef>
          </c:val>
        </c:ser>
        <c:ser>
          <c:idx val="4"/>
          <c:order val="4"/>
          <c:tx>
            <c:strRef>
              <c:f>'Inf. Específica'!$A$33</c:f>
              <c:strCache>
                <c:ptCount val="1"/>
                <c:pt idx="0">
                  <c:v>Totalmente en desacuerdo</c:v>
                </c:pt>
              </c:strCache>
            </c:strRef>
          </c:tx>
          <c:dLbls>
            <c:dLbl>
              <c:idx val="2"/>
              <c:layout>
                <c:manualLayout>
                  <c:x val="9.0553492626374549E-2"/>
                  <c:y val="-4.1340934360919852E-2"/>
                </c:manualLayout>
              </c:layout>
              <c:showVal val="1"/>
              <c:separator> </c:separator>
            </c:dLbl>
            <c:showVal val="1"/>
            <c:separator> </c:separator>
          </c:dLbls>
          <c:val>
            <c:numRef>
              <c:f>('Inf. Específica'!$C$33,'Inf. Específica'!$E$33,'Inf. Específica'!$G$33)</c:f>
              <c:numCache>
                <c:formatCode>0.00</c:formatCode>
                <c:ptCount val="3"/>
                <c:pt idx="2">
                  <c:v>10.25</c:v>
                </c:pt>
              </c:numCache>
            </c:numRef>
          </c:val>
        </c:ser>
        <c:dLbls>
          <c:showVal val="1"/>
        </c:dLbls>
        <c:gapWidth val="75"/>
        <c:shape val="box"/>
        <c:axId val="82449152"/>
        <c:axId val="82450688"/>
        <c:axId val="0"/>
      </c:bar3DChart>
      <c:catAx>
        <c:axId val="82449152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82450688"/>
        <c:crosses val="autoZero"/>
        <c:auto val="1"/>
        <c:lblAlgn val="ctr"/>
        <c:lblOffset val="100"/>
      </c:catAx>
      <c:valAx>
        <c:axId val="82450688"/>
        <c:scaling>
          <c:orientation val="minMax"/>
        </c:scaling>
        <c:axPos val="l"/>
        <c:numFmt formatCode="General" sourceLinked="1"/>
        <c:majorTickMark val="none"/>
        <c:tickLblPos val="none"/>
        <c:crossAx val="82449152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2.6661140764557598E-2"/>
          <c:y val="3.8853037861134709E-3"/>
          <c:w val="0.68067661106227673"/>
          <c:h val="0.20618147281579413"/>
        </c:manualLayout>
      </c:layout>
    </c:legend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autoTitleDeleted val="1"/>
    <c:plotArea>
      <c:layout>
        <c:manualLayout>
          <c:layoutTarget val="inner"/>
          <c:xMode val="edge"/>
          <c:yMode val="edge"/>
          <c:x val="5.259651118794912E-2"/>
          <c:y val="3.7437367518806372E-2"/>
          <c:w val="0.46947625473064225"/>
          <c:h val="0.96256263248119445"/>
        </c:manualLayout>
      </c:layout>
      <c:doughnutChart>
        <c:varyColors val="1"/>
        <c:ser>
          <c:idx val="0"/>
          <c:order val="0"/>
          <c:dLbls>
            <c:numFmt formatCode="0.00%" sourceLinked="0"/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Percent val="1"/>
          </c:dLbls>
          <c:cat>
            <c:strRef>
              <c:f>'Inf. Específica'!$A$41:$A$44</c:f>
              <c:strCache>
                <c:ptCount val="4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</c:strCache>
            </c:strRef>
          </c:cat>
          <c:val>
            <c:numRef>
              <c:f>'Inf. Específica'!$I$41:$I$44</c:f>
              <c:numCache>
                <c:formatCode>0.00</c:formatCode>
                <c:ptCount val="4"/>
                <c:pt idx="0">
                  <c:v>32.61</c:v>
                </c:pt>
                <c:pt idx="1">
                  <c:v>45.65</c:v>
                </c:pt>
                <c:pt idx="2">
                  <c:v>17.39</c:v>
                </c:pt>
                <c:pt idx="3">
                  <c:v>4.3499999999999996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t"/>
      <c:layout>
        <c:manualLayout>
          <c:xMode val="edge"/>
          <c:yMode val="edge"/>
          <c:x val="0.76003924498402264"/>
          <c:y val="0.30660524181573118"/>
          <c:w val="0.20786543686313674"/>
          <c:h val="0.66546872501313592"/>
        </c:manualLayout>
      </c:layout>
      <c:txPr>
        <a:bodyPr/>
        <a:lstStyle/>
        <a:p>
          <a:pPr>
            <a:defRPr lang="en-US" sz="800"/>
          </a:pPr>
          <a:endParaRPr lang="es-ES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3.9117211101829599E-2"/>
          <c:y val="0.18803006714906409"/>
          <c:w val="0.8850298581523881"/>
          <c:h val="0.81133002481140759"/>
        </c:manualLayout>
      </c:layout>
      <c:pie3DChart>
        <c:varyColors val="1"/>
        <c:ser>
          <c:idx val="0"/>
          <c:order val="0"/>
          <c:dLbls>
            <c:dLbl>
              <c:idx val="4"/>
              <c:layout>
                <c:manualLayout>
                  <c:x val="3.0308216668655595E-2"/>
                  <c:y val="1.5919196122889088E-3"/>
                </c:manualLayout>
              </c:layout>
              <c:showCatName val="1"/>
              <c:showPercent val="1"/>
            </c:dLbl>
            <c:numFmt formatCode="0.00%" sourceLinked="0"/>
            <c:showCatName val="1"/>
            <c:showPercent val="1"/>
          </c:dLbls>
          <c:cat>
            <c:strRef>
              <c:f>'Inf. Específica'!$A$52:$A$56</c:f>
              <c:strCache>
                <c:ptCount val="5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No sabe que contestar</c:v>
                </c:pt>
              </c:strCache>
            </c:strRef>
          </c:cat>
          <c:val>
            <c:numRef>
              <c:f>'Inf. Específica'!$I$52:$I$56</c:f>
              <c:numCache>
                <c:formatCode>0.00</c:formatCode>
                <c:ptCount val="5"/>
                <c:pt idx="0">
                  <c:v>36.96</c:v>
                </c:pt>
                <c:pt idx="1">
                  <c:v>34.78</c:v>
                </c:pt>
                <c:pt idx="2">
                  <c:v>23.92</c:v>
                </c:pt>
                <c:pt idx="3">
                  <c:v>2.17</c:v>
                </c:pt>
                <c:pt idx="4">
                  <c:v>2.17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n-US"/>
            </a:pPr>
            <a:r>
              <a:rPr lang="es-ES" sz="1400"/>
              <a:t>DISEÑO DE PROGRAMA POR</a:t>
            </a:r>
            <a:r>
              <a:rPr lang="es-ES" sz="1400" baseline="0"/>
              <a:t> COMPETENCIAS</a:t>
            </a:r>
            <a:endParaRPr lang="es-ES" sz="1400"/>
          </a:p>
        </c:rich>
      </c:tx>
      <c:layout>
        <c:manualLayout>
          <c:xMode val="edge"/>
          <c:yMode val="edge"/>
          <c:x val="0.19484711286089276"/>
          <c:y val="6.4814814814814964E-2"/>
        </c:manualLayout>
      </c:layout>
    </c:title>
    <c:plotArea>
      <c:layout>
        <c:manualLayout>
          <c:layoutTarget val="inner"/>
          <c:xMode val="edge"/>
          <c:yMode val="edge"/>
          <c:x val="7.7094706911636307E-2"/>
          <c:y val="0.18340733449985469"/>
          <c:w val="0.49025503062117165"/>
          <c:h val="0.81659266550014586"/>
        </c:manualLayout>
      </c:layout>
      <c:doughnutChart>
        <c:varyColors val="1"/>
        <c:ser>
          <c:idx val="0"/>
          <c:order val="0"/>
          <c:explosion val="25"/>
          <c:dPt>
            <c:idx val="0"/>
            <c:explosion val="5"/>
          </c:dPt>
          <c:dPt>
            <c:idx val="1"/>
            <c:explosion val="0"/>
          </c:dPt>
          <c:dPt>
            <c:idx val="2"/>
            <c:explosion val="0"/>
          </c:dPt>
          <c:dPt>
            <c:idx val="3"/>
            <c:explosion val="56"/>
          </c:dPt>
          <c:dPt>
            <c:idx val="4"/>
            <c:explosion val="0"/>
          </c:dPt>
          <c:dLbls>
            <c:dLbl>
              <c:idx val="3"/>
              <c:layout>
                <c:manualLayout>
                  <c:x val="-4.7222222222222318E-2"/>
                  <c:y val="2.7777777777777891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Percent val="1"/>
            <c:showLeaderLines val="1"/>
          </c:dLbls>
          <c:cat>
            <c:strRef>
              <c:f>'Inf. Específica'!$A$63:$A$67</c:f>
              <c:strCache>
                <c:ptCount val="5"/>
                <c:pt idx="0">
                  <c:v>Totalmente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No sabe que contestar</c:v>
                </c:pt>
              </c:strCache>
            </c:strRef>
          </c:cat>
          <c:val>
            <c:numRef>
              <c:f>'Inf. Específica'!$I$63:$I$67</c:f>
              <c:numCache>
                <c:formatCode>0.00</c:formatCode>
                <c:ptCount val="5"/>
                <c:pt idx="0">
                  <c:v>21.74</c:v>
                </c:pt>
                <c:pt idx="1">
                  <c:v>43.48</c:v>
                </c:pt>
                <c:pt idx="2">
                  <c:v>23.91</c:v>
                </c:pt>
                <c:pt idx="3">
                  <c:v>2.17</c:v>
                </c:pt>
                <c:pt idx="4">
                  <c:v>8.6999999999999993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t"/>
      <c:layout>
        <c:manualLayout>
          <c:xMode val="edge"/>
          <c:yMode val="edge"/>
          <c:x val="0.715916447944007"/>
          <c:y val="0.31469925634295731"/>
          <c:w val="0.26538932633420897"/>
          <c:h val="0.50346638961796086"/>
        </c:manualLayout>
      </c:layout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20" Type="http://schemas.openxmlformats.org/officeDocument/2006/relationships/chart" Target="../charts/chart23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19" Type="http://schemas.openxmlformats.org/officeDocument/2006/relationships/chart" Target="../charts/chart22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5" Type="http://schemas.openxmlformats.org/officeDocument/2006/relationships/chart" Target="../charts/chart2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2.xml"/><Relationship Id="rId3" Type="http://schemas.openxmlformats.org/officeDocument/2006/relationships/chart" Target="../charts/chart37.xml"/><Relationship Id="rId7" Type="http://schemas.openxmlformats.org/officeDocument/2006/relationships/chart" Target="../charts/chart41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11" Type="http://schemas.openxmlformats.org/officeDocument/2006/relationships/chart" Target="../charts/chart45.xml"/><Relationship Id="rId5" Type="http://schemas.openxmlformats.org/officeDocument/2006/relationships/chart" Target="../charts/chart39.xml"/><Relationship Id="rId10" Type="http://schemas.openxmlformats.org/officeDocument/2006/relationships/chart" Target="../charts/chart44.xml"/><Relationship Id="rId4" Type="http://schemas.openxmlformats.org/officeDocument/2006/relationships/chart" Target="../charts/chart38.xml"/><Relationship Id="rId9" Type="http://schemas.openxmlformats.org/officeDocument/2006/relationships/chart" Target="../charts/char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56030</xdr:colOff>
      <xdr:row>8</xdr:row>
      <xdr:rowOff>33617</xdr:rowOff>
    </xdr:from>
    <xdr:to>
      <xdr:col>7</xdr:col>
      <xdr:colOff>347383</xdr:colOff>
      <xdr:row>26</xdr:row>
      <xdr:rowOff>44823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145675</xdr:colOff>
      <xdr:row>33</xdr:row>
      <xdr:rowOff>179294</xdr:rowOff>
    </xdr:from>
    <xdr:to>
      <xdr:col>7</xdr:col>
      <xdr:colOff>414617</xdr:colOff>
      <xdr:row>55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22412</xdr:colOff>
      <xdr:row>64</xdr:row>
      <xdr:rowOff>0</xdr:rowOff>
    </xdr:from>
    <xdr:to>
      <xdr:col>8</xdr:col>
      <xdr:colOff>481853</xdr:colOff>
      <xdr:row>84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358589</xdr:colOff>
      <xdr:row>1</xdr:row>
      <xdr:rowOff>112059</xdr:rowOff>
    </xdr:from>
    <xdr:to>
      <xdr:col>14</xdr:col>
      <xdr:colOff>1</xdr:colOff>
      <xdr:row>13</xdr:row>
      <xdr:rowOff>43701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358586</xdr:colOff>
      <xdr:row>13</xdr:row>
      <xdr:rowOff>156882</xdr:rowOff>
    </xdr:from>
    <xdr:to>
      <xdr:col>14</xdr:col>
      <xdr:colOff>442629</xdr:colOff>
      <xdr:row>25</xdr:row>
      <xdr:rowOff>155760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235323</xdr:colOff>
      <xdr:row>26</xdr:row>
      <xdr:rowOff>1119</xdr:rowOff>
    </xdr:from>
    <xdr:to>
      <xdr:col>15</xdr:col>
      <xdr:colOff>151278</xdr:colOff>
      <xdr:row>36</xdr:row>
      <xdr:rowOff>145678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347381</xdr:colOff>
      <xdr:row>36</xdr:row>
      <xdr:rowOff>190501</xdr:rowOff>
    </xdr:from>
    <xdr:to>
      <xdr:col>14</xdr:col>
      <xdr:colOff>347382</xdr:colOff>
      <xdr:row>45</xdr:row>
      <xdr:rowOff>179294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336174</xdr:colOff>
      <xdr:row>47</xdr:row>
      <xdr:rowOff>100853</xdr:rowOff>
    </xdr:from>
    <xdr:to>
      <xdr:col>14</xdr:col>
      <xdr:colOff>347382</xdr:colOff>
      <xdr:row>59</xdr:row>
      <xdr:rowOff>44823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358586</xdr:colOff>
      <xdr:row>59</xdr:row>
      <xdr:rowOff>44822</xdr:rowOff>
    </xdr:from>
    <xdr:to>
      <xdr:col>13</xdr:col>
      <xdr:colOff>616323</xdr:colOff>
      <xdr:row>69</xdr:row>
      <xdr:rowOff>145676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369794</xdr:colOff>
      <xdr:row>71</xdr:row>
      <xdr:rowOff>11205</xdr:rowOff>
    </xdr:from>
    <xdr:to>
      <xdr:col>13</xdr:col>
      <xdr:colOff>717176</xdr:colOff>
      <xdr:row>80</xdr:row>
      <xdr:rowOff>88523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364191</xdr:colOff>
      <xdr:row>81</xdr:row>
      <xdr:rowOff>78441</xdr:rowOff>
    </xdr:from>
    <xdr:to>
      <xdr:col>13</xdr:col>
      <xdr:colOff>638736</xdr:colOff>
      <xdr:row>91</xdr:row>
      <xdr:rowOff>67235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369793</xdr:colOff>
      <xdr:row>91</xdr:row>
      <xdr:rowOff>168088</xdr:rowOff>
    </xdr:from>
    <xdr:to>
      <xdr:col>13</xdr:col>
      <xdr:colOff>403412</xdr:colOff>
      <xdr:row>101</xdr:row>
      <xdr:rowOff>89646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369792</xdr:colOff>
      <xdr:row>102</xdr:row>
      <xdr:rowOff>0</xdr:rowOff>
    </xdr:from>
    <xdr:to>
      <xdr:col>13</xdr:col>
      <xdr:colOff>403412</xdr:colOff>
      <xdr:row>111</xdr:row>
      <xdr:rowOff>44823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381000</xdr:colOff>
      <xdr:row>112</xdr:row>
      <xdr:rowOff>22412</xdr:rowOff>
    </xdr:from>
    <xdr:to>
      <xdr:col>13</xdr:col>
      <xdr:colOff>358587</xdr:colOff>
      <xdr:row>121</xdr:row>
      <xdr:rowOff>100853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369793</xdr:colOff>
      <xdr:row>121</xdr:row>
      <xdr:rowOff>156881</xdr:rowOff>
    </xdr:from>
    <xdr:to>
      <xdr:col>15</xdr:col>
      <xdr:colOff>336176</xdr:colOff>
      <xdr:row>132</xdr:row>
      <xdr:rowOff>11205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392207</xdr:colOff>
      <xdr:row>133</xdr:row>
      <xdr:rowOff>22412</xdr:rowOff>
    </xdr:from>
    <xdr:to>
      <xdr:col>14</xdr:col>
      <xdr:colOff>526677</xdr:colOff>
      <xdr:row>142</xdr:row>
      <xdr:rowOff>100853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392206</xdr:colOff>
      <xdr:row>143</xdr:row>
      <xdr:rowOff>11206</xdr:rowOff>
    </xdr:from>
    <xdr:to>
      <xdr:col>14</xdr:col>
      <xdr:colOff>347382</xdr:colOff>
      <xdr:row>152</xdr:row>
      <xdr:rowOff>67235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392206</xdr:colOff>
      <xdr:row>153</xdr:row>
      <xdr:rowOff>22411</xdr:rowOff>
    </xdr:from>
    <xdr:to>
      <xdr:col>14</xdr:col>
      <xdr:colOff>145676</xdr:colOff>
      <xdr:row>163</xdr:row>
      <xdr:rowOff>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403412</xdr:colOff>
      <xdr:row>164</xdr:row>
      <xdr:rowOff>23532</xdr:rowOff>
    </xdr:from>
    <xdr:to>
      <xdr:col>14</xdr:col>
      <xdr:colOff>156882</xdr:colOff>
      <xdr:row>174</xdr:row>
      <xdr:rowOff>78441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381000</xdr:colOff>
      <xdr:row>175</xdr:row>
      <xdr:rowOff>11205</xdr:rowOff>
    </xdr:from>
    <xdr:to>
      <xdr:col>14</xdr:col>
      <xdr:colOff>112059</xdr:colOff>
      <xdr:row>185</xdr:row>
      <xdr:rowOff>134471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392206</xdr:colOff>
      <xdr:row>186</xdr:row>
      <xdr:rowOff>134471</xdr:rowOff>
    </xdr:from>
    <xdr:to>
      <xdr:col>13</xdr:col>
      <xdr:colOff>683559</xdr:colOff>
      <xdr:row>196</xdr:row>
      <xdr:rowOff>89647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381000</xdr:colOff>
      <xdr:row>197</xdr:row>
      <xdr:rowOff>11207</xdr:rowOff>
    </xdr:from>
    <xdr:to>
      <xdr:col>13</xdr:col>
      <xdr:colOff>470647</xdr:colOff>
      <xdr:row>207</xdr:row>
      <xdr:rowOff>89648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369794</xdr:colOff>
      <xdr:row>207</xdr:row>
      <xdr:rowOff>190499</xdr:rowOff>
    </xdr:from>
    <xdr:to>
      <xdr:col>14</xdr:col>
      <xdr:colOff>168088</xdr:colOff>
      <xdr:row>218</xdr:row>
      <xdr:rowOff>99731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1</xdr:row>
      <xdr:rowOff>9525</xdr:rowOff>
    </xdr:from>
    <xdr:to>
      <xdr:col>11</xdr:col>
      <xdr:colOff>571500</xdr:colOff>
      <xdr:row>10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381001</xdr:colOff>
      <xdr:row>11</xdr:row>
      <xdr:rowOff>9524</xdr:rowOff>
    </xdr:from>
    <xdr:to>
      <xdr:col>11</xdr:col>
      <xdr:colOff>742951</xdr:colOff>
      <xdr:row>20</xdr:row>
      <xdr:rowOff>180974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371475</xdr:colOff>
      <xdr:row>21</xdr:row>
      <xdr:rowOff>190499</xdr:rowOff>
    </xdr:from>
    <xdr:to>
      <xdr:col>11</xdr:col>
      <xdr:colOff>619125</xdr:colOff>
      <xdr:row>31</xdr:row>
      <xdr:rowOff>19050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371475</xdr:colOff>
      <xdr:row>32</xdr:row>
      <xdr:rowOff>4762</xdr:rowOff>
    </xdr:from>
    <xdr:to>
      <xdr:col>11</xdr:col>
      <xdr:colOff>209551</xdr:colOff>
      <xdr:row>40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371475</xdr:colOff>
      <xdr:row>41</xdr:row>
      <xdr:rowOff>9525</xdr:rowOff>
    </xdr:from>
    <xdr:to>
      <xdr:col>12</xdr:col>
      <xdr:colOff>200025</xdr:colOff>
      <xdr:row>49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361950</xdr:colOff>
      <xdr:row>49</xdr:row>
      <xdr:rowOff>9525</xdr:rowOff>
    </xdr:from>
    <xdr:to>
      <xdr:col>11</xdr:col>
      <xdr:colOff>495300</xdr:colOff>
      <xdr:row>59</xdr:row>
      <xdr:rowOff>9526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381000</xdr:colOff>
      <xdr:row>71</xdr:row>
      <xdr:rowOff>14287</xdr:rowOff>
    </xdr:from>
    <xdr:to>
      <xdr:col>11</xdr:col>
      <xdr:colOff>657225</xdr:colOff>
      <xdr:row>80</xdr:row>
      <xdr:rowOff>47625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381000</xdr:colOff>
      <xdr:row>81</xdr:row>
      <xdr:rowOff>9524</xdr:rowOff>
    </xdr:from>
    <xdr:to>
      <xdr:col>12</xdr:col>
      <xdr:colOff>180975</xdr:colOff>
      <xdr:row>90</xdr:row>
      <xdr:rowOff>180974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390525</xdr:colOff>
      <xdr:row>103</xdr:row>
      <xdr:rowOff>28573</xdr:rowOff>
    </xdr:from>
    <xdr:to>
      <xdr:col>11</xdr:col>
      <xdr:colOff>647700</xdr:colOff>
      <xdr:row>114</xdr:row>
      <xdr:rowOff>57149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542925</xdr:colOff>
      <xdr:row>61</xdr:row>
      <xdr:rowOff>57150</xdr:rowOff>
    </xdr:from>
    <xdr:to>
      <xdr:col>11</xdr:col>
      <xdr:colOff>381001</xdr:colOff>
      <xdr:row>70</xdr:row>
      <xdr:rowOff>42863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533399</xdr:colOff>
      <xdr:row>92</xdr:row>
      <xdr:rowOff>47626</xdr:rowOff>
    </xdr:from>
    <xdr:to>
      <xdr:col>12</xdr:col>
      <xdr:colOff>466724</xdr:colOff>
      <xdr:row>102</xdr:row>
      <xdr:rowOff>142875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28</xdr:row>
      <xdr:rowOff>4761</xdr:rowOff>
    </xdr:from>
    <xdr:to>
      <xdr:col>9</xdr:col>
      <xdr:colOff>133350</xdr:colOff>
      <xdr:row>37</xdr:row>
      <xdr:rowOff>200024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39</xdr:row>
      <xdr:rowOff>14288</xdr:rowOff>
    </xdr:from>
    <xdr:to>
      <xdr:col>7</xdr:col>
      <xdr:colOff>552450</xdr:colOff>
      <xdr:row>49</xdr:row>
      <xdr:rowOff>9526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761999</xdr:colOff>
      <xdr:row>50</xdr:row>
      <xdr:rowOff>9524</xdr:rowOff>
    </xdr:from>
    <xdr:to>
      <xdr:col>10</xdr:col>
      <xdr:colOff>447674</xdr:colOff>
      <xdr:row>60</xdr:row>
      <xdr:rowOff>38099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</xdr:colOff>
      <xdr:row>61</xdr:row>
      <xdr:rowOff>19050</xdr:rowOff>
    </xdr:from>
    <xdr:to>
      <xdr:col>8</xdr:col>
      <xdr:colOff>371475</xdr:colOff>
      <xdr:row>71</xdr:row>
      <xdr:rowOff>42862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72</xdr:row>
      <xdr:rowOff>19049</xdr:rowOff>
    </xdr:from>
    <xdr:to>
      <xdr:col>8</xdr:col>
      <xdr:colOff>647700</xdr:colOff>
      <xdr:row>82</xdr:row>
      <xdr:rowOff>9524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714374</xdr:colOff>
      <xdr:row>83</xdr:row>
      <xdr:rowOff>19050</xdr:rowOff>
    </xdr:from>
    <xdr:to>
      <xdr:col>9</xdr:col>
      <xdr:colOff>523875</xdr:colOff>
      <xdr:row>93</xdr:row>
      <xdr:rowOff>19050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</xdr:colOff>
      <xdr:row>94</xdr:row>
      <xdr:rowOff>4762</xdr:rowOff>
    </xdr:from>
    <xdr:to>
      <xdr:col>9</xdr:col>
      <xdr:colOff>295275</xdr:colOff>
      <xdr:row>104</xdr:row>
      <xdr:rowOff>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714375</xdr:colOff>
      <xdr:row>104</xdr:row>
      <xdr:rowOff>185737</xdr:rowOff>
    </xdr:from>
    <xdr:to>
      <xdr:col>12</xdr:col>
      <xdr:colOff>714375</xdr:colOff>
      <xdr:row>118</xdr:row>
      <xdr:rowOff>9525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9525</xdr:colOff>
      <xdr:row>119</xdr:row>
      <xdr:rowOff>0</xdr:rowOff>
    </xdr:from>
    <xdr:to>
      <xdr:col>8</xdr:col>
      <xdr:colOff>742950</xdr:colOff>
      <xdr:row>129</xdr:row>
      <xdr:rowOff>4761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723900</xdr:colOff>
      <xdr:row>3</xdr:row>
      <xdr:rowOff>142875</xdr:rowOff>
    </xdr:from>
    <xdr:to>
      <xdr:col>9</xdr:col>
      <xdr:colOff>190499</xdr:colOff>
      <xdr:row>13</xdr:row>
      <xdr:rowOff>109538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323850</xdr:colOff>
      <xdr:row>17</xdr:row>
      <xdr:rowOff>19050</xdr:rowOff>
    </xdr:from>
    <xdr:to>
      <xdr:col>7</xdr:col>
      <xdr:colOff>752475</xdr:colOff>
      <xdr:row>27</xdr:row>
      <xdr:rowOff>42862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co.silviaruata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opLeftCell="A61" zoomScale="115" zoomScaleNormal="115" workbookViewId="0">
      <selection activeCell="A56" sqref="A56"/>
    </sheetView>
  </sheetViews>
  <sheetFormatPr baseColWidth="10" defaultRowHeight="15"/>
  <cols>
    <col min="1" max="1" width="13.28515625" style="29" customWidth="1"/>
    <col min="2" max="2" width="14.42578125" style="29" customWidth="1"/>
    <col min="3" max="3" width="12.140625" style="29" customWidth="1"/>
    <col min="4" max="4" width="13" style="29" customWidth="1"/>
    <col min="5" max="5" width="13.85546875" style="29" customWidth="1"/>
    <col min="6" max="16384" width="11.42578125" style="29"/>
  </cols>
  <sheetData>
    <row r="1" spans="1:3" ht="15.75">
      <c r="A1" s="104" t="s">
        <v>87</v>
      </c>
    </row>
    <row r="2" spans="1:3" ht="15.75" thickBot="1"/>
    <row r="3" spans="1:3" ht="33" thickTop="1" thickBot="1">
      <c r="A3" s="70" t="s">
        <v>0</v>
      </c>
      <c r="B3" s="70" t="s">
        <v>1</v>
      </c>
      <c r="C3" s="70" t="s">
        <v>46</v>
      </c>
    </row>
    <row r="4" spans="1:3" ht="17.25" thickTop="1" thickBot="1">
      <c r="A4" s="71" t="s">
        <v>2</v>
      </c>
      <c r="B4" s="72">
        <v>1</v>
      </c>
      <c r="C4" s="73">
        <f>(B4/B$7)*100</f>
        <v>2.17</v>
      </c>
    </row>
    <row r="5" spans="1:3" ht="17.25" thickTop="1" thickBot="1">
      <c r="A5" s="71" t="s">
        <v>3</v>
      </c>
      <c r="B5" s="74">
        <v>6</v>
      </c>
      <c r="C5" s="75">
        <f>(B5/B$7)*100</f>
        <v>13.04</v>
      </c>
    </row>
    <row r="6" spans="1:3" ht="17.25" thickTop="1" thickBot="1">
      <c r="A6" s="71" t="s">
        <v>4</v>
      </c>
      <c r="B6" s="72">
        <v>39</v>
      </c>
      <c r="C6" s="76">
        <f>ROUNDUP(((B6/B$7)*100),2)</f>
        <v>84.79</v>
      </c>
    </row>
    <row r="7" spans="1:3" ht="17.25" thickTop="1" thickBot="1">
      <c r="A7" s="71" t="s">
        <v>5</v>
      </c>
      <c r="B7" s="74">
        <f>SUM(B4:B6)</f>
        <v>46</v>
      </c>
      <c r="C7" s="75">
        <f>SUM(C4:C6)</f>
        <v>100</v>
      </c>
    </row>
    <row r="8" spans="1:3" ht="15.75" thickTop="1">
      <c r="A8" s="24"/>
      <c r="B8" s="24"/>
      <c r="C8" s="24"/>
    </row>
    <row r="28" spans="1:6" ht="15.75">
      <c r="A28" s="104" t="s">
        <v>99</v>
      </c>
    </row>
    <row r="29" spans="1:6" ht="15.75" thickBot="1"/>
    <row r="30" spans="1:6" ht="16.5" thickBot="1">
      <c r="A30" s="63" t="s">
        <v>6</v>
      </c>
      <c r="B30" s="61" t="s">
        <v>7</v>
      </c>
      <c r="C30" s="61" t="s">
        <v>8</v>
      </c>
      <c r="D30" s="61" t="s">
        <v>4</v>
      </c>
      <c r="E30" s="61" t="s">
        <v>5</v>
      </c>
      <c r="F30" s="61" t="s">
        <v>9</v>
      </c>
    </row>
    <row r="31" spans="1:6" ht="17.25" thickTop="1" thickBot="1">
      <c r="A31" s="49" t="s">
        <v>10</v>
      </c>
      <c r="B31" s="50">
        <v>0</v>
      </c>
      <c r="C31" s="51">
        <v>4</v>
      </c>
      <c r="D31" s="50">
        <v>19</v>
      </c>
      <c r="E31" s="50">
        <f>SUM(B31:D31)</f>
        <v>23</v>
      </c>
      <c r="F31" s="52">
        <f>E31/E33</f>
        <v>0.5</v>
      </c>
    </row>
    <row r="32" spans="1:6" ht="16.5" thickBot="1">
      <c r="A32" s="53" t="s">
        <v>11</v>
      </c>
      <c r="B32" s="54">
        <v>1</v>
      </c>
      <c r="C32" s="54">
        <v>2</v>
      </c>
      <c r="D32" s="55">
        <v>20</v>
      </c>
      <c r="E32" s="55">
        <f>SUM(B32:D32)</f>
        <v>23</v>
      </c>
      <c r="F32" s="58">
        <f>E32/E33</f>
        <v>0.5</v>
      </c>
    </row>
    <row r="33" spans="5:6">
      <c r="E33" s="29">
        <f>SUM(E31:E32)</f>
        <v>46</v>
      </c>
      <c r="F33" s="59">
        <f>SUM(F31:F32)</f>
        <v>1</v>
      </c>
    </row>
    <row r="34" spans="5:6">
      <c r="F34" s="59"/>
    </row>
    <row r="35" spans="5:6">
      <c r="F35" s="59"/>
    </row>
    <row r="36" spans="5:6">
      <c r="F36" s="59"/>
    </row>
    <row r="37" spans="5:6">
      <c r="F37" s="59"/>
    </row>
    <row r="38" spans="5:6">
      <c r="F38" s="59"/>
    </row>
    <row r="39" spans="5:6">
      <c r="F39" s="59"/>
    </row>
    <row r="40" spans="5:6">
      <c r="F40" s="59"/>
    </row>
    <row r="41" spans="5:6">
      <c r="F41" s="59"/>
    </row>
    <row r="42" spans="5:6">
      <c r="F42" s="59"/>
    </row>
    <row r="43" spans="5:6">
      <c r="F43" s="59"/>
    </row>
    <row r="44" spans="5:6">
      <c r="F44" s="59"/>
    </row>
    <row r="45" spans="5:6">
      <c r="F45" s="59"/>
    </row>
    <row r="46" spans="5:6">
      <c r="F46" s="59"/>
    </row>
    <row r="47" spans="5:6">
      <c r="F47" s="59"/>
    </row>
    <row r="48" spans="5:6">
      <c r="F48" s="59"/>
    </row>
    <row r="49" spans="1:6">
      <c r="F49" s="59"/>
    </row>
    <row r="50" spans="1:6">
      <c r="F50" s="59"/>
    </row>
    <row r="51" spans="1:6">
      <c r="F51" s="59"/>
    </row>
    <row r="52" spans="1:6">
      <c r="F52" s="59"/>
    </row>
    <row r="53" spans="1:6">
      <c r="F53" s="59"/>
    </row>
    <row r="54" spans="1:6">
      <c r="F54" s="59"/>
    </row>
    <row r="55" spans="1:6">
      <c r="F55" s="59"/>
    </row>
    <row r="56" spans="1:6" ht="15.75">
      <c r="A56" s="104" t="s">
        <v>17</v>
      </c>
    </row>
    <row r="57" spans="1:6" ht="15.75" thickBot="1"/>
    <row r="58" spans="1:6" ht="16.5" thickBot="1">
      <c r="A58" s="62" t="s">
        <v>12</v>
      </c>
      <c r="B58" s="61" t="s">
        <v>7</v>
      </c>
      <c r="C58" s="61" t="s">
        <v>8</v>
      </c>
      <c r="D58" s="61" t="s">
        <v>4</v>
      </c>
      <c r="E58" s="61" t="s">
        <v>5</v>
      </c>
      <c r="F58" s="61" t="s">
        <v>9</v>
      </c>
    </row>
    <row r="59" spans="1:6" ht="17.25" thickTop="1" thickBot="1">
      <c r="A59" s="56" t="s">
        <v>13</v>
      </c>
      <c r="B59" s="50"/>
      <c r="C59" s="50"/>
      <c r="D59" s="50">
        <v>34</v>
      </c>
      <c r="E59" s="50">
        <f>SUM(B59:D59)</f>
        <v>34</v>
      </c>
      <c r="F59" s="52">
        <f>E59/E$63</f>
        <v>0.74</v>
      </c>
    </row>
    <row r="60" spans="1:6" ht="16.5" thickBot="1">
      <c r="A60" s="57" t="s">
        <v>14</v>
      </c>
      <c r="B60" s="77">
        <v>1</v>
      </c>
      <c r="C60" s="77">
        <v>3</v>
      </c>
      <c r="D60" s="55">
        <v>5</v>
      </c>
      <c r="E60" s="55">
        <f>SUM(B60:D60)</f>
        <v>9</v>
      </c>
      <c r="F60" s="58">
        <f>E60/E$63</f>
        <v>0.2</v>
      </c>
    </row>
    <row r="61" spans="1:6" ht="16.5" thickBot="1">
      <c r="A61" s="56" t="s">
        <v>15</v>
      </c>
      <c r="B61" s="78"/>
      <c r="C61" s="78">
        <v>2</v>
      </c>
      <c r="D61" s="50"/>
      <c r="E61" s="50">
        <f>SUM(B61:D61)</f>
        <v>2</v>
      </c>
      <c r="F61" s="52">
        <f>E61/E$63</f>
        <v>0.04</v>
      </c>
    </row>
    <row r="62" spans="1:6" ht="16.5" thickBot="1">
      <c r="A62" s="57" t="s">
        <v>16</v>
      </c>
      <c r="B62" s="77"/>
      <c r="C62" s="77">
        <v>1</v>
      </c>
      <c r="D62" s="55"/>
      <c r="E62" s="55">
        <f>SUM(B62:D62)</f>
        <v>1</v>
      </c>
      <c r="F62" s="58">
        <f>E62/E$63</f>
        <v>0.02</v>
      </c>
    </row>
    <row r="63" spans="1:6" ht="16.5" thickBot="1">
      <c r="A63" s="60" t="s">
        <v>5</v>
      </c>
      <c r="B63" s="55">
        <f>SUM(B60:B62)</f>
        <v>1</v>
      </c>
      <c r="C63" s="55">
        <f>SUM(C60:C62)</f>
        <v>6</v>
      </c>
      <c r="D63" s="55">
        <f>SUM(D59:D62)</f>
        <v>39</v>
      </c>
      <c r="E63" s="55">
        <f>SUM(E59:E62)</f>
        <v>46</v>
      </c>
      <c r="F63" s="58">
        <f>SUM(F59:F62)</f>
        <v>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8"/>
  <sheetViews>
    <sheetView tabSelected="1" topLeftCell="A142" zoomScale="85" zoomScaleNormal="85" workbookViewId="0">
      <selection activeCell="G21" sqref="G21"/>
    </sheetView>
  </sheetViews>
  <sheetFormatPr baseColWidth="10" defaultRowHeight="15"/>
  <cols>
    <col min="1" max="1" width="24.85546875" style="7" customWidth="1"/>
    <col min="2" max="2" width="12.42578125" style="7" customWidth="1"/>
    <col min="3" max="3" width="6.7109375" style="7" hidden="1" customWidth="1"/>
    <col min="4" max="4" width="7.42578125" style="7" customWidth="1"/>
    <col min="5" max="5" width="11.85546875" style="7" customWidth="1"/>
    <col min="6" max="6" width="7.42578125" style="7" customWidth="1"/>
    <col min="7" max="7" width="13.140625" style="7" customWidth="1"/>
    <col min="8" max="8" width="7.42578125" style="7" hidden="1" customWidth="1"/>
    <col min="9" max="9" width="10" style="7" customWidth="1"/>
  </cols>
  <sheetData>
    <row r="1" spans="1:9" ht="15.75">
      <c r="A1" s="79" t="s">
        <v>30</v>
      </c>
    </row>
    <row r="2" spans="1:9" ht="15.75">
      <c r="A2" s="79" t="s">
        <v>18</v>
      </c>
    </row>
    <row r="3" spans="1:9">
      <c r="A3" s="80">
        <v>1</v>
      </c>
    </row>
    <row r="4" spans="1:9" ht="15.75" thickBot="1"/>
    <row r="5" spans="1:9" ht="15.75" thickBot="1">
      <c r="A5" s="9" t="s">
        <v>19</v>
      </c>
      <c r="B5" s="108" t="s">
        <v>20</v>
      </c>
      <c r="C5" s="109"/>
      <c r="D5" s="110" t="s">
        <v>21</v>
      </c>
      <c r="E5" s="109"/>
      <c r="F5" s="110" t="s">
        <v>22</v>
      </c>
      <c r="G5" s="109"/>
      <c r="H5" s="110" t="s">
        <v>23</v>
      </c>
      <c r="I5" s="109"/>
    </row>
    <row r="6" spans="1:9" s="7" customFormat="1" ht="16.5" hidden="1" thickTop="1" thickBot="1">
      <c r="A6" s="5"/>
      <c r="B6" s="1" t="s">
        <v>24</v>
      </c>
      <c r="C6" s="6" t="s">
        <v>9</v>
      </c>
      <c r="D6" s="1" t="s">
        <v>24</v>
      </c>
      <c r="E6" s="12" t="s">
        <v>9</v>
      </c>
      <c r="F6" s="1" t="s">
        <v>26</v>
      </c>
      <c r="G6" s="1" t="s">
        <v>9</v>
      </c>
      <c r="H6" s="1" t="s">
        <v>24</v>
      </c>
      <c r="I6" s="1" t="s">
        <v>9</v>
      </c>
    </row>
    <row r="7" spans="1:9" ht="16.5" thickTop="1" thickBot="1">
      <c r="A7" s="10" t="s">
        <v>69</v>
      </c>
      <c r="B7" s="64"/>
      <c r="C7" s="66"/>
      <c r="D7" s="64">
        <v>2</v>
      </c>
      <c r="E7" s="14">
        <f>(D7/D$11)*100</f>
        <v>33.33</v>
      </c>
      <c r="F7" s="4">
        <v>10</v>
      </c>
      <c r="G7" s="14">
        <f>(F7/F$11)*100</f>
        <v>25.64</v>
      </c>
      <c r="H7" s="4">
        <f>+B7+D7+F7</f>
        <v>12</v>
      </c>
      <c r="I7" s="14">
        <f>(H7/H$11)*100</f>
        <v>26.09</v>
      </c>
    </row>
    <row r="8" spans="1:9" ht="15.75" thickBot="1">
      <c r="A8" s="10" t="s">
        <v>70</v>
      </c>
      <c r="B8" s="1"/>
      <c r="C8" s="67"/>
      <c r="D8" s="1">
        <v>3</v>
      </c>
      <c r="E8" s="15">
        <f t="shared" ref="C8:E10" si="0">(D8/D$11)*100</f>
        <v>50</v>
      </c>
      <c r="F8" s="1">
        <v>20</v>
      </c>
      <c r="G8" s="15">
        <f>(F8/F$11)*100</f>
        <v>51.28</v>
      </c>
      <c r="H8" s="1">
        <f>+B8+D8+F8</f>
        <v>23</v>
      </c>
      <c r="I8" s="15">
        <f>(H8/H$11)*100</f>
        <v>50</v>
      </c>
    </row>
    <row r="9" spans="1:9" ht="15.75" thickBot="1">
      <c r="A9" s="11" t="s">
        <v>71</v>
      </c>
      <c r="B9" s="64"/>
      <c r="C9" s="66"/>
      <c r="D9" s="64">
        <v>1</v>
      </c>
      <c r="E9" s="14">
        <f t="shared" si="0"/>
        <v>16.670000000000002</v>
      </c>
      <c r="F9" s="64">
        <v>7</v>
      </c>
      <c r="G9" s="14">
        <f>(F9/F$11)*100</f>
        <v>17.95</v>
      </c>
      <c r="H9" s="64">
        <f>+B9+D9+F9</f>
        <v>8</v>
      </c>
      <c r="I9" s="14">
        <f>(H9/H$11)*100</f>
        <v>17.39</v>
      </c>
    </row>
    <row r="10" spans="1:9" ht="30.75" thickBot="1">
      <c r="A10" s="10" t="s">
        <v>72</v>
      </c>
      <c r="B10" s="1">
        <v>1</v>
      </c>
      <c r="C10" s="15">
        <f t="shared" si="0"/>
        <v>100</v>
      </c>
      <c r="D10" s="1"/>
      <c r="E10" s="1"/>
      <c r="F10" s="1">
        <v>2</v>
      </c>
      <c r="G10" s="15">
        <f>(F10/F$11)*100</f>
        <v>5.13</v>
      </c>
      <c r="H10" s="1">
        <f>+B10+D10+F10</f>
        <v>3</v>
      </c>
      <c r="I10" s="15">
        <f>(H10/H$11)*100</f>
        <v>6.52</v>
      </c>
    </row>
    <row r="11" spans="1:9" ht="15.75" thickBot="1">
      <c r="A11" s="8" t="s">
        <v>23</v>
      </c>
      <c r="B11" s="64">
        <f>SUM(B10)</f>
        <v>1</v>
      </c>
      <c r="C11" s="14">
        <f>SUM(C10)</f>
        <v>100</v>
      </c>
      <c r="D11" s="64">
        <f t="shared" ref="D11:I11" si="1">SUM(D7:D10)</f>
        <v>6</v>
      </c>
      <c r="E11" s="14">
        <f t="shared" si="1"/>
        <v>100</v>
      </c>
      <c r="F11" s="64">
        <f t="shared" si="1"/>
        <v>39</v>
      </c>
      <c r="G11" s="14">
        <f t="shared" si="1"/>
        <v>100</v>
      </c>
      <c r="H11" s="64">
        <f t="shared" si="1"/>
        <v>46</v>
      </c>
      <c r="I11" s="14">
        <f t="shared" si="1"/>
        <v>100</v>
      </c>
    </row>
    <row r="14" spans="1:9" ht="15.75">
      <c r="A14" s="79" t="s">
        <v>25</v>
      </c>
    </row>
    <row r="15" spans="1:9" ht="15.75" thickBot="1">
      <c r="A15" s="7">
        <v>2</v>
      </c>
    </row>
    <row r="16" spans="1:9" ht="15.75" thickBot="1">
      <c r="A16" s="9" t="s">
        <v>19</v>
      </c>
      <c r="B16" s="108" t="s">
        <v>20</v>
      </c>
      <c r="C16" s="109"/>
      <c r="D16" s="110" t="s">
        <v>21</v>
      </c>
      <c r="E16" s="109"/>
      <c r="F16" s="110" t="s">
        <v>22</v>
      </c>
      <c r="G16" s="109"/>
      <c r="H16" s="110" t="s">
        <v>23</v>
      </c>
      <c r="I16" s="109"/>
    </row>
    <row r="17" spans="1:17" s="7" customFormat="1" ht="16.5" hidden="1" thickTop="1" thickBot="1">
      <c r="A17" s="5"/>
      <c r="B17" s="1" t="s">
        <v>24</v>
      </c>
      <c r="C17" s="6" t="s">
        <v>9</v>
      </c>
      <c r="D17" s="1" t="s">
        <v>24</v>
      </c>
      <c r="E17" s="1" t="s">
        <v>9</v>
      </c>
      <c r="F17" s="1" t="s">
        <v>26</v>
      </c>
      <c r="G17" s="1" t="s">
        <v>9</v>
      </c>
      <c r="H17" s="1" t="s">
        <v>24</v>
      </c>
      <c r="I17" s="1" t="s">
        <v>9</v>
      </c>
    </row>
    <row r="18" spans="1:17" ht="16.5" thickTop="1" thickBot="1">
      <c r="A18" s="10" t="s">
        <v>69</v>
      </c>
      <c r="B18" s="64"/>
      <c r="C18" s="66"/>
      <c r="D18" s="64">
        <v>2</v>
      </c>
      <c r="E18" s="82">
        <f>(D18/D$23)*100</f>
        <v>33.332999999999998</v>
      </c>
      <c r="F18" s="4">
        <v>13</v>
      </c>
      <c r="G18" s="14">
        <f>TRUNC(((F18/F$23)*100),2)</f>
        <v>33.33</v>
      </c>
      <c r="H18" s="4">
        <f>+B18+D18+F18</f>
        <v>15</v>
      </c>
      <c r="I18" s="14">
        <f>(H18/H$23)*100</f>
        <v>32.61</v>
      </c>
    </row>
    <row r="19" spans="1:17" ht="15.75" thickBot="1">
      <c r="A19" s="10" t="s">
        <v>70</v>
      </c>
      <c r="B19" s="1"/>
      <c r="C19" s="67"/>
      <c r="D19" s="1">
        <v>3</v>
      </c>
      <c r="E19" s="83">
        <f>(D19/D$23)*100</f>
        <v>50</v>
      </c>
      <c r="F19" s="1">
        <v>20</v>
      </c>
      <c r="G19" s="15">
        <f>ROUNDUP(((F19/F$23)*100),2)</f>
        <v>51.29</v>
      </c>
      <c r="H19" s="1">
        <f>+B19+D19+F19</f>
        <v>23</v>
      </c>
      <c r="I19" s="15">
        <f>(H19/H$23)*100</f>
        <v>50</v>
      </c>
    </row>
    <row r="20" spans="1:17" ht="15.75" thickBot="1">
      <c r="A20" s="11" t="s">
        <v>71</v>
      </c>
      <c r="B20" s="64"/>
      <c r="C20" s="66"/>
      <c r="D20" s="64"/>
      <c r="E20" s="82">
        <f>(D20/D$23)*100</f>
        <v>0</v>
      </c>
      <c r="F20" s="64">
        <v>3</v>
      </c>
      <c r="G20" s="14">
        <f>(F20/F$23)*100</f>
        <v>7.69</v>
      </c>
      <c r="H20" s="64">
        <f>+B20+D20+F20</f>
        <v>3</v>
      </c>
      <c r="I20" s="14">
        <f>(H20/H$23)*100</f>
        <v>6.52</v>
      </c>
    </row>
    <row r="21" spans="1:17" ht="30.75" thickBot="1">
      <c r="A21" s="10" t="s">
        <v>72</v>
      </c>
      <c r="B21" s="1">
        <v>1</v>
      </c>
      <c r="C21" s="15">
        <f>(B21/B$23)*100</f>
        <v>100</v>
      </c>
      <c r="D21" s="1">
        <v>1</v>
      </c>
      <c r="E21" s="83">
        <f>(D21/D$23)*100</f>
        <v>16.667000000000002</v>
      </c>
      <c r="F21" s="1"/>
      <c r="G21" s="84"/>
      <c r="H21" s="1">
        <f>+B21+D21+F21</f>
        <v>2</v>
      </c>
      <c r="I21" s="15">
        <f>(H21/H$23)*100</f>
        <v>4.3499999999999996</v>
      </c>
    </row>
    <row r="22" spans="1:17" ht="15.75" thickBot="1">
      <c r="A22" s="10" t="s">
        <v>88</v>
      </c>
      <c r="B22" s="64"/>
      <c r="C22" s="66"/>
      <c r="D22" s="64"/>
      <c r="E22" s="82"/>
      <c r="F22" s="64">
        <v>3</v>
      </c>
      <c r="G22" s="14">
        <f>(F22/F$23)*100</f>
        <v>7.69</v>
      </c>
      <c r="H22" s="64">
        <f>+B22+D22+F22</f>
        <v>3</v>
      </c>
      <c r="I22" s="14">
        <f>(H22/H$23)*100</f>
        <v>6.52</v>
      </c>
      <c r="Q22">
        <f>3+8+9</f>
        <v>20</v>
      </c>
    </row>
    <row r="23" spans="1:17" ht="15.75" thickBot="1">
      <c r="A23" s="8" t="s">
        <v>23</v>
      </c>
      <c r="B23" s="1">
        <f>SUM(B21)</f>
        <v>1</v>
      </c>
      <c r="C23" s="15"/>
      <c r="D23" s="1">
        <f>SUM(D18:D21)</f>
        <v>6</v>
      </c>
      <c r="E23" s="83">
        <f>SUM(E18:E21)</f>
        <v>100</v>
      </c>
      <c r="F23" s="1">
        <f>SUM(F18:F22)</f>
        <v>39</v>
      </c>
      <c r="G23" s="88">
        <f>SUM(G18:G22)</f>
        <v>100</v>
      </c>
      <c r="H23" s="1">
        <f>SUM(H18:H22)</f>
        <v>46</v>
      </c>
      <c r="I23" s="15">
        <f>SUM(I18:I22)</f>
        <v>100</v>
      </c>
    </row>
    <row r="26" spans="1:17" ht="15.75">
      <c r="A26" s="89" t="s">
        <v>27</v>
      </c>
    </row>
    <row r="27" spans="1:17" ht="15.75" thickBot="1">
      <c r="A27" s="7">
        <v>3</v>
      </c>
    </row>
    <row r="28" spans="1:17" ht="16.5" thickTop="1" thickBot="1">
      <c r="A28" s="9" t="s">
        <v>19</v>
      </c>
      <c r="B28" s="105" t="s">
        <v>20</v>
      </c>
      <c r="C28" s="106"/>
      <c r="D28" s="107" t="s">
        <v>21</v>
      </c>
      <c r="E28" s="106"/>
      <c r="F28" s="107" t="s">
        <v>22</v>
      </c>
      <c r="G28" s="106"/>
      <c r="H28" s="107" t="s">
        <v>23</v>
      </c>
      <c r="I28" s="106"/>
    </row>
    <row r="29" spans="1:17" s="7" customFormat="1" ht="15.75" hidden="1" thickBot="1">
      <c r="A29" s="5"/>
      <c r="B29" s="1" t="s">
        <v>24</v>
      </c>
      <c r="C29" s="6" t="s">
        <v>9</v>
      </c>
      <c r="D29" s="1" t="s">
        <v>24</v>
      </c>
      <c r="E29" s="1" t="s">
        <v>9</v>
      </c>
      <c r="F29" s="1" t="s">
        <v>26</v>
      </c>
      <c r="G29" s="1" t="s">
        <v>9</v>
      </c>
      <c r="H29" s="1" t="s">
        <v>24</v>
      </c>
      <c r="I29" s="1" t="s">
        <v>9</v>
      </c>
    </row>
    <row r="30" spans="1:17" ht="15.75" thickBot="1">
      <c r="A30" s="10" t="s">
        <v>69</v>
      </c>
      <c r="B30" s="64">
        <v>1</v>
      </c>
      <c r="C30" s="14">
        <f>(B30/B$23)*100</f>
        <v>100</v>
      </c>
      <c r="D30" s="64"/>
      <c r="E30" s="14"/>
      <c r="F30" s="4">
        <v>22</v>
      </c>
      <c r="G30" s="14">
        <f>ROUNDUP(((F30/F34)*100),2)</f>
        <v>56.42</v>
      </c>
      <c r="H30" s="4">
        <f>+B30+D30+F30</f>
        <v>23</v>
      </c>
      <c r="I30" s="14">
        <f>(H30/H34)*100</f>
        <v>50</v>
      </c>
    </row>
    <row r="31" spans="1:17" ht="15.75" thickBot="1">
      <c r="A31" s="10" t="s">
        <v>70</v>
      </c>
      <c r="B31" s="1"/>
      <c r="C31" s="15"/>
      <c r="D31" s="1">
        <v>2</v>
      </c>
      <c r="E31" s="15">
        <f>(D31/D$34)*100</f>
        <v>33.33</v>
      </c>
      <c r="F31" s="1">
        <v>9</v>
      </c>
      <c r="G31" s="15">
        <f>ROUNDUP(((F31/F34)*100),2)</f>
        <v>23.08</v>
      </c>
      <c r="H31" s="1">
        <f>+B31+D31+F31</f>
        <v>11</v>
      </c>
      <c r="I31" s="15">
        <f>(H31/H$34)*100</f>
        <v>23.91</v>
      </c>
    </row>
    <row r="32" spans="1:17" ht="15.75" thickBot="1">
      <c r="A32" s="11" t="s">
        <v>71</v>
      </c>
      <c r="B32" s="64"/>
      <c r="C32" s="14"/>
      <c r="D32" s="64">
        <v>4</v>
      </c>
      <c r="E32" s="14">
        <f>(D32/D$34)*100</f>
        <v>66.67</v>
      </c>
      <c r="F32" s="64">
        <v>4</v>
      </c>
      <c r="G32" s="14">
        <f>ROUNDDOWN(((F32/F34)*100),2)</f>
        <v>10.25</v>
      </c>
      <c r="H32" s="64">
        <f>+B32+D32+F32</f>
        <v>8</v>
      </c>
      <c r="I32" s="14">
        <f>(H32/H34)*100</f>
        <v>17.39</v>
      </c>
    </row>
    <row r="33" spans="1:9" ht="30.75" thickBot="1">
      <c r="A33" s="10" t="s">
        <v>72</v>
      </c>
      <c r="B33" s="1"/>
      <c r="C33" s="1"/>
      <c r="D33" s="1"/>
      <c r="E33" s="15"/>
      <c r="F33" s="1">
        <v>4</v>
      </c>
      <c r="G33" s="15">
        <f>ROUNDDOWN(((F33/F34)*100),2)</f>
        <v>10.25</v>
      </c>
      <c r="H33" s="1">
        <f>+B33+D33+F33</f>
        <v>4</v>
      </c>
      <c r="I33" s="15">
        <f>(H33/H34)*100</f>
        <v>8.6999999999999993</v>
      </c>
    </row>
    <row r="34" spans="1:9" ht="15.75" thickBot="1">
      <c r="A34" s="8" t="s">
        <v>23</v>
      </c>
      <c r="B34" s="64">
        <f>SUM(B30:B33)</f>
        <v>1</v>
      </c>
      <c r="C34" s="13">
        <f>SUM(C30:C33)</f>
        <v>100</v>
      </c>
      <c r="D34" s="64">
        <f>SUM(D30:D33)</f>
        <v>6</v>
      </c>
      <c r="E34" s="14">
        <f>SUM(E30:E33)</f>
        <v>100</v>
      </c>
      <c r="F34" s="64">
        <f>SUM(F30:F33)</f>
        <v>39</v>
      </c>
      <c r="G34" s="14">
        <f>SUM(G29:G33)</f>
        <v>100</v>
      </c>
      <c r="H34" s="64">
        <f>SUM(H29:H33)</f>
        <v>46</v>
      </c>
      <c r="I34" s="14">
        <f>SUM(I29:I33)</f>
        <v>100</v>
      </c>
    </row>
    <row r="36" spans="1:9" ht="15.75">
      <c r="A36" s="89" t="s">
        <v>28</v>
      </c>
    </row>
    <row r="37" spans="1:9" ht="15.75">
      <c r="A37" s="65">
        <v>4</v>
      </c>
    </row>
    <row r="38" spans="1:9" ht="16.5" thickBot="1">
      <c r="A38" s="16"/>
    </row>
    <row r="39" spans="1:9" ht="16.5" thickTop="1" thickBot="1">
      <c r="A39" s="9" t="s">
        <v>19</v>
      </c>
      <c r="B39" s="105" t="s">
        <v>20</v>
      </c>
      <c r="C39" s="106"/>
      <c r="D39" s="107" t="s">
        <v>21</v>
      </c>
      <c r="E39" s="106"/>
      <c r="F39" s="107" t="s">
        <v>22</v>
      </c>
      <c r="G39" s="106"/>
      <c r="H39" s="107" t="s">
        <v>23</v>
      </c>
      <c r="I39" s="106"/>
    </row>
    <row r="40" spans="1:9" ht="15.75" hidden="1" thickBot="1">
      <c r="A40" s="5"/>
      <c r="B40" s="1" t="s">
        <v>24</v>
      </c>
      <c r="C40" s="6" t="s">
        <v>9</v>
      </c>
      <c r="D40" s="1" t="s">
        <v>24</v>
      </c>
      <c r="E40" s="1" t="s">
        <v>9</v>
      </c>
      <c r="F40" s="1" t="s">
        <v>26</v>
      </c>
      <c r="G40" s="1" t="s">
        <v>9</v>
      </c>
      <c r="H40" s="1" t="s">
        <v>24</v>
      </c>
      <c r="I40" s="1" t="s">
        <v>9</v>
      </c>
    </row>
    <row r="41" spans="1:9" ht="15.75" thickBot="1">
      <c r="A41" s="10" t="s">
        <v>69</v>
      </c>
      <c r="B41" s="64"/>
      <c r="C41" s="14">
        <f>(B41/B$23)*100</f>
        <v>0</v>
      </c>
      <c r="D41" s="64">
        <v>2</v>
      </c>
      <c r="E41" s="14">
        <f>(D41/D$34)*100</f>
        <v>33.33</v>
      </c>
      <c r="F41" s="4">
        <v>13</v>
      </c>
      <c r="G41" s="14">
        <f>(F41/F45)*100</f>
        <v>33.33</v>
      </c>
      <c r="H41" s="4">
        <f>+B41+D41+F41</f>
        <v>15</v>
      </c>
      <c r="I41" s="14">
        <f>(H41/H45)*100</f>
        <v>32.61</v>
      </c>
    </row>
    <row r="42" spans="1:9" ht="15.75" thickBot="1">
      <c r="A42" s="10" t="s">
        <v>70</v>
      </c>
      <c r="B42" s="1"/>
      <c r="C42" s="15"/>
      <c r="D42" s="1">
        <v>4</v>
      </c>
      <c r="E42" s="15">
        <f>(D42/D$34)*100</f>
        <v>66.67</v>
      </c>
      <c r="F42" s="1">
        <v>17</v>
      </c>
      <c r="G42" s="15">
        <f>(F42/F45)*100</f>
        <v>43.59</v>
      </c>
      <c r="H42" s="1">
        <f>+B42+D42+F42</f>
        <v>21</v>
      </c>
      <c r="I42" s="15">
        <f>(H42/H$34)*100</f>
        <v>45.65</v>
      </c>
    </row>
    <row r="43" spans="1:9" ht="15.75" thickBot="1">
      <c r="A43" s="11" t="s">
        <v>71</v>
      </c>
      <c r="B43" s="64">
        <v>1</v>
      </c>
      <c r="C43" s="14">
        <f>(B43/B$34)*100</f>
        <v>100</v>
      </c>
      <c r="D43" s="64"/>
      <c r="E43" s="14"/>
      <c r="F43" s="64">
        <v>7</v>
      </c>
      <c r="G43" s="14">
        <f>(F43/F45)*100</f>
        <v>17.95</v>
      </c>
      <c r="H43" s="64">
        <f>+B43+D43+F43</f>
        <v>8</v>
      </c>
      <c r="I43" s="14">
        <f>(H43/H45)*100</f>
        <v>17.39</v>
      </c>
    </row>
    <row r="44" spans="1:9" ht="30.75" thickBot="1">
      <c r="A44" s="10" t="s">
        <v>72</v>
      </c>
      <c r="B44" s="1"/>
      <c r="C44" s="1"/>
      <c r="D44" s="1"/>
      <c r="E44" s="1"/>
      <c r="F44" s="1">
        <v>2</v>
      </c>
      <c r="G44" s="15">
        <f>(F44/F45)*100</f>
        <v>5.13</v>
      </c>
      <c r="H44" s="1">
        <f>+B44+D44+F44</f>
        <v>2</v>
      </c>
      <c r="I44" s="15">
        <f>(H44/H45)*100</f>
        <v>4.3499999999999996</v>
      </c>
    </row>
    <row r="45" spans="1:9" ht="15.75" thickBot="1">
      <c r="A45" s="8" t="s">
        <v>23</v>
      </c>
      <c r="B45" s="64">
        <f>SUM(B41:B44)</f>
        <v>1</v>
      </c>
      <c r="C45" s="13">
        <f>SUM(C41:C44)</f>
        <v>100</v>
      </c>
      <c r="D45" s="64">
        <f>SUM(D41:D44)</f>
        <v>6</v>
      </c>
      <c r="E45" s="14">
        <f>SUM(E41:E44)</f>
        <v>100</v>
      </c>
      <c r="F45" s="64">
        <f>SUM(F41:F44)</f>
        <v>39</v>
      </c>
      <c r="G45" s="14">
        <f>SUM(G40:G44)</f>
        <v>100</v>
      </c>
      <c r="H45" s="64">
        <f>SUM(H40:H44)</f>
        <v>46</v>
      </c>
      <c r="I45" s="14">
        <f>SUM(I40:I44)</f>
        <v>100</v>
      </c>
    </row>
    <row r="48" spans="1:9" ht="15.75">
      <c r="A48" s="91" t="s">
        <v>29</v>
      </c>
    </row>
    <row r="49" spans="1:9" ht="16.5" thickBot="1">
      <c r="A49" s="65">
        <v>5</v>
      </c>
    </row>
    <row r="50" spans="1:9" ht="16.5" thickTop="1" thickBot="1">
      <c r="A50" s="9" t="s">
        <v>19</v>
      </c>
      <c r="B50" s="105" t="s">
        <v>20</v>
      </c>
      <c r="C50" s="106"/>
      <c r="D50" s="107" t="s">
        <v>21</v>
      </c>
      <c r="E50" s="106"/>
      <c r="F50" s="107" t="s">
        <v>22</v>
      </c>
      <c r="G50" s="106"/>
      <c r="H50" s="107" t="s">
        <v>23</v>
      </c>
      <c r="I50" s="106"/>
    </row>
    <row r="51" spans="1:9" ht="15.75" hidden="1" thickBot="1">
      <c r="A51" s="5"/>
      <c r="B51" s="1" t="s">
        <v>24</v>
      </c>
      <c r="C51" s="6" t="s">
        <v>9</v>
      </c>
      <c r="D51" s="1" t="s">
        <v>24</v>
      </c>
      <c r="E51" s="1" t="s">
        <v>9</v>
      </c>
      <c r="F51" s="1" t="s">
        <v>26</v>
      </c>
      <c r="G51" s="1" t="s">
        <v>9</v>
      </c>
      <c r="H51" s="1" t="s">
        <v>24</v>
      </c>
      <c r="I51" s="1" t="s">
        <v>9</v>
      </c>
    </row>
    <row r="52" spans="1:9" ht="15.75" thickBot="1">
      <c r="A52" s="10" t="s">
        <v>69</v>
      </c>
      <c r="B52" s="64"/>
      <c r="C52" s="14"/>
      <c r="D52" s="64">
        <v>2</v>
      </c>
      <c r="E52" s="14">
        <f>ROUNDUP(((D52/D$57)*100),2)</f>
        <v>33.340000000000003</v>
      </c>
      <c r="F52" s="4">
        <v>15</v>
      </c>
      <c r="G52" s="14">
        <f>(F52/F57)*100</f>
        <v>38.46</v>
      </c>
      <c r="H52" s="90">
        <f>+B52+D52+F52</f>
        <v>17</v>
      </c>
      <c r="I52" s="14">
        <f>ROUNDUP(((H52/H57)*100),2)</f>
        <v>36.96</v>
      </c>
    </row>
    <row r="53" spans="1:9" ht="15.75" thickBot="1">
      <c r="A53" s="10" t="s">
        <v>70</v>
      </c>
      <c r="B53" s="1"/>
      <c r="C53" s="15"/>
      <c r="D53" s="1">
        <v>2</v>
      </c>
      <c r="E53" s="15">
        <f>(D53/D$57)*100</f>
        <v>33.33</v>
      </c>
      <c r="F53" s="1">
        <v>14</v>
      </c>
      <c r="G53" s="15">
        <f>(F53/F57)*100</f>
        <v>35.9</v>
      </c>
      <c r="H53" s="15">
        <f>+B53+D53+F53</f>
        <v>16</v>
      </c>
      <c r="I53" s="15">
        <f>(H53/H57)*100</f>
        <v>34.78</v>
      </c>
    </row>
    <row r="54" spans="1:9" ht="15.75" thickBot="1">
      <c r="A54" s="11" t="s">
        <v>71</v>
      </c>
      <c r="B54" s="64">
        <v>1</v>
      </c>
      <c r="C54" s="14">
        <f>(B54/B$34)*100</f>
        <v>100</v>
      </c>
      <c r="D54" s="64">
        <v>2</v>
      </c>
      <c r="E54" s="14">
        <f>(D54/D$57)*100</f>
        <v>33.33</v>
      </c>
      <c r="F54" s="64">
        <v>8</v>
      </c>
      <c r="G54" s="14">
        <f>ROUNDUP(((F54/F57)*100),2)</f>
        <v>20.52</v>
      </c>
      <c r="H54" s="14">
        <f>+B54+D54+F54</f>
        <v>11</v>
      </c>
      <c r="I54" s="14">
        <f>ROUNDUP(((H54/H57)*100),2)</f>
        <v>23.92</v>
      </c>
    </row>
    <row r="55" spans="1:9" ht="30.75" thickBot="1">
      <c r="A55" s="10" t="s">
        <v>72</v>
      </c>
      <c r="B55" s="1"/>
      <c r="C55" s="1"/>
      <c r="D55" s="1"/>
      <c r="E55" s="15"/>
      <c r="F55" s="1">
        <v>1</v>
      </c>
      <c r="G55" s="15">
        <f>(F55/F57)*100</f>
        <v>2.56</v>
      </c>
      <c r="H55" s="15">
        <f>+B55+D55+F55</f>
        <v>1</v>
      </c>
      <c r="I55" s="15">
        <f>(H55/H57)*100</f>
        <v>2.17</v>
      </c>
    </row>
    <row r="56" spans="1:9" ht="15.75" thickBot="1">
      <c r="A56" s="10" t="s">
        <v>88</v>
      </c>
      <c r="B56" s="64"/>
      <c r="C56" s="66"/>
      <c r="D56" s="64"/>
      <c r="E56" s="14"/>
      <c r="F56" s="64">
        <v>1</v>
      </c>
      <c r="G56" s="14">
        <f>(F56/F57*100)</f>
        <v>2.56</v>
      </c>
      <c r="H56" s="14">
        <f>+B56+D56+F56</f>
        <v>1</v>
      </c>
      <c r="I56" s="14">
        <f>(H56/H57)*100</f>
        <v>2.17</v>
      </c>
    </row>
    <row r="57" spans="1:9" ht="15.75" thickBot="1">
      <c r="A57" s="8" t="s">
        <v>23</v>
      </c>
      <c r="B57" s="1">
        <f>SUM(B54:B56)</f>
        <v>1</v>
      </c>
      <c r="C57" s="15"/>
      <c r="D57" s="1">
        <f>SUM(D52:D55)</f>
        <v>6</v>
      </c>
      <c r="E57" s="15">
        <f>SUM(E52:E55)</f>
        <v>100</v>
      </c>
      <c r="F57" s="1">
        <f>SUM(F52:F56)</f>
        <v>39</v>
      </c>
      <c r="G57" s="15">
        <f>SUM(G52:G56)</f>
        <v>100</v>
      </c>
      <c r="H57" s="15">
        <f>SUM(H52:H56)</f>
        <v>46</v>
      </c>
      <c r="I57" s="15">
        <f>SUM(I52:I56)</f>
        <v>100</v>
      </c>
    </row>
    <row r="59" spans="1:9" ht="15.75">
      <c r="A59" s="92" t="s">
        <v>31</v>
      </c>
    </row>
    <row r="60" spans="1:9" ht="15.75" thickBot="1">
      <c r="A60" s="7">
        <v>6</v>
      </c>
    </row>
    <row r="61" spans="1:9" ht="16.5" thickTop="1" thickBot="1">
      <c r="A61" s="9" t="s">
        <v>19</v>
      </c>
      <c r="B61" s="105" t="s">
        <v>20</v>
      </c>
      <c r="C61" s="106"/>
      <c r="D61" s="107" t="s">
        <v>21</v>
      </c>
      <c r="E61" s="106"/>
      <c r="F61" s="107" t="s">
        <v>22</v>
      </c>
      <c r="G61" s="106"/>
      <c r="H61" s="107" t="s">
        <v>23</v>
      </c>
      <c r="I61" s="106"/>
    </row>
    <row r="62" spans="1:9" ht="15.75" hidden="1" thickBot="1">
      <c r="A62" s="5"/>
      <c r="B62" s="1" t="s">
        <v>24</v>
      </c>
      <c r="C62" s="6" t="s">
        <v>9</v>
      </c>
      <c r="D62" s="1" t="s">
        <v>24</v>
      </c>
      <c r="E62" s="1" t="s">
        <v>9</v>
      </c>
      <c r="F62" s="1" t="s">
        <v>26</v>
      </c>
      <c r="G62" s="1" t="s">
        <v>9</v>
      </c>
      <c r="H62" s="1" t="s">
        <v>24</v>
      </c>
      <c r="I62" s="1" t="s">
        <v>9</v>
      </c>
    </row>
    <row r="63" spans="1:9" ht="15.75" thickBot="1">
      <c r="A63" s="10" t="s">
        <v>69</v>
      </c>
      <c r="B63" s="64"/>
      <c r="C63" s="14"/>
      <c r="D63" s="64">
        <v>2</v>
      </c>
      <c r="E63" s="14">
        <f>(D63/D$68)*100</f>
        <v>33.33</v>
      </c>
      <c r="F63" s="4">
        <v>8</v>
      </c>
      <c r="G63" s="14">
        <f>(F63/F68)*100</f>
        <v>20.51</v>
      </c>
      <c r="H63" s="4">
        <f>+B63+D63+F63</f>
        <v>10</v>
      </c>
      <c r="I63" s="14">
        <f>(H63/H68)*100</f>
        <v>21.74</v>
      </c>
    </row>
    <row r="64" spans="1:9" ht="15.75" thickBot="1">
      <c r="A64" s="10" t="s">
        <v>70</v>
      </c>
      <c r="B64" s="1"/>
      <c r="C64" s="15"/>
      <c r="D64" s="1">
        <v>4</v>
      </c>
      <c r="E64" s="15">
        <f>(D64/D$68)*100</f>
        <v>66.67</v>
      </c>
      <c r="F64" s="1">
        <v>16</v>
      </c>
      <c r="G64" s="15">
        <f>(F64/F68)*100</f>
        <v>41.03</v>
      </c>
      <c r="H64" s="1">
        <f>+B64+D64+F64</f>
        <v>20</v>
      </c>
      <c r="I64" s="15">
        <f>(H64/H68)*100</f>
        <v>43.48</v>
      </c>
    </row>
    <row r="65" spans="1:9" ht="15.75" thickBot="1">
      <c r="A65" s="11" t="s">
        <v>71</v>
      </c>
      <c r="B65" s="68">
        <v>1</v>
      </c>
      <c r="C65" s="14">
        <f>(B65/B$34)*100</f>
        <v>100</v>
      </c>
      <c r="D65" s="64"/>
      <c r="E65" s="14">
        <f>(D65/D$68)*100</f>
        <v>0</v>
      </c>
      <c r="F65" s="64">
        <v>10</v>
      </c>
      <c r="G65" s="14">
        <f>(F65/F68)*100</f>
        <v>25.64</v>
      </c>
      <c r="H65" s="64">
        <f>+B65+D65+F65</f>
        <v>11</v>
      </c>
      <c r="I65" s="14">
        <f>(H65/H68)*100</f>
        <v>23.91</v>
      </c>
    </row>
    <row r="66" spans="1:9" ht="30.75" thickBot="1">
      <c r="A66" s="10" t="s">
        <v>72</v>
      </c>
      <c r="B66" s="1"/>
      <c r="C66" s="1"/>
      <c r="D66" s="1"/>
      <c r="E66" s="1"/>
      <c r="F66" s="1">
        <v>1</v>
      </c>
      <c r="G66" s="15">
        <f>(F66/F68)*100</f>
        <v>2.56</v>
      </c>
      <c r="H66" s="1">
        <f>+B66+D66+F66</f>
        <v>1</v>
      </c>
      <c r="I66" s="15">
        <f>(H66/H68)*100</f>
        <v>2.17</v>
      </c>
    </row>
    <row r="67" spans="1:9" ht="15.75" thickBot="1">
      <c r="A67" s="10" t="s">
        <v>88</v>
      </c>
      <c r="B67" s="64"/>
      <c r="C67" s="66"/>
      <c r="D67" s="64"/>
      <c r="E67" s="14"/>
      <c r="F67" s="64">
        <v>4</v>
      </c>
      <c r="G67" s="14">
        <f>(F67/F68*100)</f>
        <v>10.26</v>
      </c>
      <c r="H67" s="64">
        <f>+B67+D67+F67</f>
        <v>4</v>
      </c>
      <c r="I67" s="14">
        <f>(H67/H68)*100</f>
        <v>8.6999999999999993</v>
      </c>
    </row>
    <row r="68" spans="1:9" ht="15.75" thickBot="1">
      <c r="A68" s="8" t="s">
        <v>23</v>
      </c>
      <c r="B68" s="1">
        <f>SUM(B65:B67)</f>
        <v>1</v>
      </c>
      <c r="C68" s="15"/>
      <c r="D68" s="1">
        <f>SUM(D63:D66)</f>
        <v>6</v>
      </c>
      <c r="E68" s="1">
        <f>SUM(E63:E66)</f>
        <v>100</v>
      </c>
      <c r="F68" s="1">
        <f>SUM(F63:F67)</f>
        <v>39</v>
      </c>
      <c r="G68" s="15">
        <f>SUM(G63:G67)</f>
        <v>100</v>
      </c>
      <c r="H68" s="1">
        <f>SUM(H63:H67)</f>
        <v>46</v>
      </c>
      <c r="I68" s="15">
        <f>SUM(I63:I67)</f>
        <v>100</v>
      </c>
    </row>
    <row r="71" spans="1:9" ht="15.75">
      <c r="A71" s="92" t="s">
        <v>32</v>
      </c>
    </row>
    <row r="72" spans="1:9" ht="15.75" thickBot="1">
      <c r="A72" s="7">
        <v>7</v>
      </c>
    </row>
    <row r="73" spans="1:9" ht="16.5" thickTop="1" thickBot="1">
      <c r="A73" s="9" t="s">
        <v>19</v>
      </c>
      <c r="B73" s="105" t="s">
        <v>20</v>
      </c>
      <c r="C73" s="106"/>
      <c r="D73" s="107" t="s">
        <v>21</v>
      </c>
      <c r="E73" s="106"/>
      <c r="F73" s="107" t="s">
        <v>22</v>
      </c>
      <c r="G73" s="106"/>
      <c r="H73" s="107" t="s">
        <v>23</v>
      </c>
      <c r="I73" s="106"/>
    </row>
    <row r="74" spans="1:9" ht="15.75" hidden="1" thickBot="1">
      <c r="A74" s="5"/>
      <c r="B74" s="1" t="s">
        <v>24</v>
      </c>
      <c r="C74" s="6" t="s">
        <v>9</v>
      </c>
      <c r="D74" s="1" t="s">
        <v>24</v>
      </c>
      <c r="E74" s="1" t="s">
        <v>9</v>
      </c>
      <c r="F74" s="1" t="s">
        <v>26</v>
      </c>
      <c r="G74" s="1" t="s">
        <v>9</v>
      </c>
      <c r="H74" s="1" t="s">
        <v>24</v>
      </c>
      <c r="I74" s="1" t="s">
        <v>9</v>
      </c>
    </row>
    <row r="75" spans="1:9" ht="15.75" thickBot="1">
      <c r="A75" s="10" t="s">
        <v>69</v>
      </c>
      <c r="B75" s="64"/>
      <c r="C75" s="14"/>
      <c r="D75" s="64">
        <v>3</v>
      </c>
      <c r="E75" s="14">
        <f>(D75/D80)*100</f>
        <v>50</v>
      </c>
      <c r="F75" s="4">
        <v>10</v>
      </c>
      <c r="G75" s="14">
        <f>(F75/F80)*100</f>
        <v>25.64</v>
      </c>
      <c r="H75" s="4">
        <f>+B75+D75+F75</f>
        <v>13</v>
      </c>
      <c r="I75" s="14">
        <f>(H75/H80)*100</f>
        <v>28.26</v>
      </c>
    </row>
    <row r="76" spans="1:9" ht="15.75" thickBot="1">
      <c r="A76" s="10" t="s">
        <v>70</v>
      </c>
      <c r="B76" s="1">
        <v>1</v>
      </c>
      <c r="C76" s="15">
        <f>(B76/B80)*100</f>
        <v>100</v>
      </c>
      <c r="D76" s="1">
        <v>3</v>
      </c>
      <c r="E76" s="15">
        <f>(D76/D80)*100</f>
        <v>50</v>
      </c>
      <c r="F76" s="1">
        <v>22</v>
      </c>
      <c r="G76" s="15">
        <f>(F76/F80)*100</f>
        <v>56.41</v>
      </c>
      <c r="H76" s="1">
        <f>+B76+D76+F76</f>
        <v>26</v>
      </c>
      <c r="I76" s="15">
        <f>(H76/H80)*100</f>
        <v>56.52</v>
      </c>
    </row>
    <row r="77" spans="1:9" ht="15.75" thickBot="1">
      <c r="A77" s="11" t="s">
        <v>71</v>
      </c>
      <c r="B77" s="64"/>
      <c r="C77" s="14"/>
      <c r="D77" s="64"/>
      <c r="E77" s="14"/>
      <c r="F77" s="64">
        <v>4</v>
      </c>
      <c r="G77" s="14">
        <f>(F77/F80)*100</f>
        <v>10.26</v>
      </c>
      <c r="H77" s="64">
        <f>+B77+D77+F77</f>
        <v>4</v>
      </c>
      <c r="I77" s="14">
        <f>(H77/H80)*100</f>
        <v>8.6999999999999993</v>
      </c>
    </row>
    <row r="78" spans="1:9" ht="30.75" thickBot="1">
      <c r="A78" s="10" t="s">
        <v>72</v>
      </c>
      <c r="B78" s="1"/>
      <c r="C78" s="1"/>
      <c r="D78" s="1"/>
      <c r="E78" s="1"/>
      <c r="F78" s="1"/>
      <c r="G78" s="15">
        <f>(F78/F80)*100</f>
        <v>0</v>
      </c>
      <c r="H78" s="1">
        <f>+B78+D78+F78</f>
        <v>0</v>
      </c>
      <c r="I78" s="15">
        <f>(H78/H80)*100</f>
        <v>0</v>
      </c>
    </row>
    <row r="79" spans="1:9" ht="15.75" thickBot="1">
      <c r="A79" s="10" t="s">
        <v>88</v>
      </c>
      <c r="B79" s="64"/>
      <c r="C79" s="66"/>
      <c r="D79" s="64"/>
      <c r="E79" s="14"/>
      <c r="F79" s="64">
        <v>3</v>
      </c>
      <c r="G79" s="14">
        <f>(F79/F80*100)</f>
        <v>7.69</v>
      </c>
      <c r="H79" s="64">
        <f>+B79+D79+F79</f>
        <v>3</v>
      </c>
      <c r="I79" s="14">
        <f>(H79/H80)*100</f>
        <v>6.52</v>
      </c>
    </row>
    <row r="80" spans="1:9" ht="15.75" thickBot="1">
      <c r="A80" s="8" t="s">
        <v>23</v>
      </c>
      <c r="B80" s="1">
        <f>SUM(B76:B79)</f>
        <v>1</v>
      </c>
      <c r="C80" s="15"/>
      <c r="D80" s="1">
        <f>SUM(D75:D78)</f>
        <v>6</v>
      </c>
      <c r="E80" s="15">
        <f>SUM(E75:E78)</f>
        <v>100</v>
      </c>
      <c r="F80" s="1">
        <f>SUM(F75:F79)</f>
        <v>39</v>
      </c>
      <c r="G80" s="15">
        <f>SUM(G75:G79)</f>
        <v>100</v>
      </c>
      <c r="H80" s="1">
        <f>SUM(H75:H79)</f>
        <v>46</v>
      </c>
      <c r="I80" s="15">
        <f>SUM(I75:I79)</f>
        <v>100</v>
      </c>
    </row>
    <row r="82" spans="1:9">
      <c r="A82" s="93" t="s">
        <v>33</v>
      </c>
    </row>
    <row r="83" spans="1:9" ht="15.75" thickBot="1"/>
    <row r="84" spans="1:9" ht="16.5" thickTop="1" thickBot="1">
      <c r="A84" s="9" t="s">
        <v>19</v>
      </c>
      <c r="B84" s="105" t="s">
        <v>20</v>
      </c>
      <c r="C84" s="106"/>
      <c r="D84" s="107" t="s">
        <v>21</v>
      </c>
      <c r="E84" s="106"/>
      <c r="F84" s="107" t="s">
        <v>22</v>
      </c>
      <c r="G84" s="106"/>
      <c r="H84" s="107" t="s">
        <v>23</v>
      </c>
      <c r="I84" s="106"/>
    </row>
    <row r="85" spans="1:9" ht="15.75" hidden="1" thickBot="1">
      <c r="A85" s="5"/>
      <c r="B85" s="1" t="s">
        <v>24</v>
      </c>
      <c r="C85" s="6" t="s">
        <v>9</v>
      </c>
      <c r="D85" s="1" t="s">
        <v>24</v>
      </c>
      <c r="E85" s="1" t="s">
        <v>9</v>
      </c>
      <c r="F85" s="1" t="s">
        <v>26</v>
      </c>
      <c r="G85" s="1" t="s">
        <v>9</v>
      </c>
      <c r="H85" s="1" t="s">
        <v>24</v>
      </c>
      <c r="I85" s="1" t="s">
        <v>9</v>
      </c>
    </row>
    <row r="86" spans="1:9" ht="15.75" thickBot="1">
      <c r="A86" s="10" t="s">
        <v>69</v>
      </c>
      <c r="B86" s="64"/>
      <c r="C86" s="14"/>
      <c r="D86" s="64">
        <v>3</v>
      </c>
      <c r="E86" s="14">
        <f>(D86/D90)*100</f>
        <v>50</v>
      </c>
      <c r="F86" s="4">
        <v>17</v>
      </c>
      <c r="G86" s="14">
        <f>ROUNDUP(((F86/F90)*100),2)</f>
        <v>43.59</v>
      </c>
      <c r="H86" s="4">
        <f>+B86+D86+F86</f>
        <v>20</v>
      </c>
      <c r="I86" s="14">
        <f>(H86/H90)*100</f>
        <v>43.48</v>
      </c>
    </row>
    <row r="87" spans="1:9" ht="15.75" thickBot="1">
      <c r="A87" s="10" t="s">
        <v>70</v>
      </c>
      <c r="B87" s="1">
        <v>1</v>
      </c>
      <c r="C87" s="15">
        <f>(B87/B90)*100</f>
        <v>100</v>
      </c>
      <c r="D87" s="1">
        <v>3</v>
      </c>
      <c r="E87" s="15">
        <f>(D87/D90)*100</f>
        <v>50</v>
      </c>
      <c r="F87" s="1">
        <v>13</v>
      </c>
      <c r="G87" s="15">
        <f>(F87/F90)*100</f>
        <v>33.33</v>
      </c>
      <c r="H87" s="1">
        <f>+B87+D87+F87</f>
        <v>17</v>
      </c>
      <c r="I87" s="15">
        <f>(H87/H$34)*100</f>
        <v>36.96</v>
      </c>
    </row>
    <row r="88" spans="1:9" ht="15.75" thickBot="1">
      <c r="A88" s="11" t="s">
        <v>71</v>
      </c>
      <c r="B88" s="64"/>
      <c r="C88" s="14"/>
      <c r="D88" s="64"/>
      <c r="E88" s="14"/>
      <c r="F88" s="64">
        <v>8</v>
      </c>
      <c r="G88" s="14">
        <f>ROUNDUP(((F88/F90)*100),2)</f>
        <v>20.52</v>
      </c>
      <c r="H88" s="64">
        <f>+B88+D88+F88</f>
        <v>8</v>
      </c>
      <c r="I88" s="14">
        <f>(H88/H90)*100</f>
        <v>17.39</v>
      </c>
    </row>
    <row r="89" spans="1:9" ht="30.75" thickBot="1">
      <c r="A89" s="10" t="s">
        <v>72</v>
      </c>
      <c r="B89" s="1"/>
      <c r="C89" s="1"/>
      <c r="D89" s="1"/>
      <c r="E89" s="15"/>
      <c r="F89" s="1">
        <v>1</v>
      </c>
      <c r="G89" s="15">
        <f>(F89/F90)*100</f>
        <v>2.56</v>
      </c>
      <c r="H89" s="1">
        <f>+B89+D89+F89</f>
        <v>1</v>
      </c>
      <c r="I89" s="15">
        <f>(H89/H90)*100</f>
        <v>2.17</v>
      </c>
    </row>
    <row r="90" spans="1:9" ht="15.75" thickBot="1">
      <c r="A90" s="8" t="s">
        <v>23</v>
      </c>
      <c r="B90" s="64">
        <f>SUM(B86:B89)</f>
        <v>1</v>
      </c>
      <c r="C90" s="13">
        <f>SUM(C86:C89)</f>
        <v>100</v>
      </c>
      <c r="D90" s="64">
        <f>SUM(D86:D89)</f>
        <v>6</v>
      </c>
      <c r="E90" s="14">
        <f>SUM(E86:E89)</f>
        <v>100</v>
      </c>
      <c r="F90" s="64">
        <f>SUM(F86:F89)</f>
        <v>39</v>
      </c>
      <c r="G90" s="14">
        <f>SUM(G85:G89)</f>
        <v>100</v>
      </c>
      <c r="H90" s="64">
        <f>SUM(H85:H89)</f>
        <v>46</v>
      </c>
      <c r="I90" s="14">
        <f>SUM(I85:I89)</f>
        <v>100</v>
      </c>
    </row>
    <row r="91" spans="1:9" ht="15.75" thickBot="1">
      <c r="G91" s="69"/>
      <c r="H91" s="26"/>
      <c r="I91" s="69"/>
    </row>
    <row r="92" spans="1:9">
      <c r="A92" s="94" t="s">
        <v>45</v>
      </c>
    </row>
    <row r="93" spans="1:9" ht="15.75" thickBot="1"/>
    <row r="94" spans="1:9" ht="16.5" thickTop="1" thickBot="1">
      <c r="A94" s="9" t="s">
        <v>19</v>
      </c>
      <c r="B94" s="105" t="s">
        <v>20</v>
      </c>
      <c r="C94" s="106"/>
      <c r="D94" s="107" t="s">
        <v>21</v>
      </c>
      <c r="E94" s="106"/>
      <c r="F94" s="107" t="s">
        <v>22</v>
      </c>
      <c r="G94" s="106"/>
      <c r="H94" s="107" t="s">
        <v>23</v>
      </c>
      <c r="I94" s="106"/>
    </row>
    <row r="95" spans="1:9" ht="15.75" hidden="1" thickBot="1">
      <c r="A95" s="5"/>
      <c r="B95" s="1" t="s">
        <v>24</v>
      </c>
      <c r="C95" s="6" t="s">
        <v>9</v>
      </c>
      <c r="D95" s="1" t="s">
        <v>24</v>
      </c>
      <c r="E95" s="1" t="s">
        <v>9</v>
      </c>
      <c r="F95" s="1" t="s">
        <v>26</v>
      </c>
      <c r="G95" s="1" t="s">
        <v>9</v>
      </c>
      <c r="H95" s="1" t="s">
        <v>24</v>
      </c>
      <c r="I95" s="1" t="s">
        <v>9</v>
      </c>
    </row>
    <row r="96" spans="1:9" ht="15.75" thickBot="1">
      <c r="A96" s="10" t="s">
        <v>69</v>
      </c>
      <c r="B96" s="64"/>
      <c r="C96" s="14"/>
      <c r="D96" s="64">
        <v>3</v>
      </c>
      <c r="E96" s="14">
        <f>(D96/D100)*100</f>
        <v>50</v>
      </c>
      <c r="F96" s="4">
        <v>18</v>
      </c>
      <c r="G96" s="14">
        <f>(F96/F100)*100</f>
        <v>46.15</v>
      </c>
      <c r="H96" s="4">
        <f>+B96+D96+F96</f>
        <v>21</v>
      </c>
      <c r="I96" s="14">
        <f>(H96/H100)*100</f>
        <v>45.65</v>
      </c>
    </row>
    <row r="97" spans="1:9" ht="15.75" thickBot="1">
      <c r="A97" s="10" t="s">
        <v>70</v>
      </c>
      <c r="B97" s="1">
        <v>1</v>
      </c>
      <c r="C97" s="15">
        <f>(B97/B100)*100</f>
        <v>100</v>
      </c>
      <c r="D97" s="1">
        <v>3</v>
      </c>
      <c r="E97" s="15">
        <f>(D97/D100)*100</f>
        <v>50</v>
      </c>
      <c r="F97" s="1">
        <v>19</v>
      </c>
      <c r="G97" s="15">
        <f>(F97/F100)*100</f>
        <v>48.72</v>
      </c>
      <c r="H97" s="1">
        <f>+B97+D97+F97</f>
        <v>23</v>
      </c>
      <c r="I97" s="15">
        <f>(H97/H$34)*100</f>
        <v>50</v>
      </c>
    </row>
    <row r="98" spans="1:9" ht="15.75" hidden="1" thickBot="1">
      <c r="A98" s="11" t="s">
        <v>71</v>
      </c>
      <c r="B98" s="64"/>
      <c r="C98" s="14"/>
      <c r="D98" s="64"/>
      <c r="E98" s="14"/>
      <c r="F98" s="64"/>
      <c r="G98" s="14"/>
      <c r="H98" s="64"/>
      <c r="I98" s="14"/>
    </row>
    <row r="99" spans="1:9" ht="30.75" thickBot="1">
      <c r="A99" s="10" t="s">
        <v>72</v>
      </c>
      <c r="B99" s="1"/>
      <c r="C99" s="1"/>
      <c r="D99" s="1"/>
      <c r="E99" s="15"/>
      <c r="F99" s="1">
        <v>2</v>
      </c>
      <c r="G99" s="15">
        <f>(F99/F100)*100</f>
        <v>5.13</v>
      </c>
      <c r="H99" s="1">
        <f>+B99+D99+F99</f>
        <v>2</v>
      </c>
      <c r="I99" s="15">
        <f>(H99/H100)*100</f>
        <v>4.3499999999999996</v>
      </c>
    </row>
    <row r="100" spans="1:9" ht="15.75" thickBot="1">
      <c r="A100" s="8" t="s">
        <v>23</v>
      </c>
      <c r="B100" s="64">
        <f>SUM(B96:B99)</f>
        <v>1</v>
      </c>
      <c r="C100" s="13">
        <f>SUM(C96:C99)</f>
        <v>100</v>
      </c>
      <c r="D100" s="64">
        <f>SUM(D96:D99)</f>
        <v>6</v>
      </c>
      <c r="E100" s="14">
        <f>SUM(E96:E99)</f>
        <v>100</v>
      </c>
      <c r="F100" s="64">
        <f>SUM(F96:F99)</f>
        <v>39</v>
      </c>
      <c r="G100" s="14">
        <f>SUM(G95:G99)</f>
        <v>100</v>
      </c>
      <c r="H100" s="64">
        <f>SUM(H95:H99)</f>
        <v>46</v>
      </c>
      <c r="I100" s="14">
        <f>SUM(I95:I99)</f>
        <v>100</v>
      </c>
    </row>
    <row r="103" spans="1:9" ht="15.75" thickBot="1">
      <c r="A103" s="81" t="s">
        <v>44</v>
      </c>
    </row>
    <row r="104" spans="1:9" ht="16.5" thickTop="1" thickBot="1">
      <c r="A104" s="9" t="s">
        <v>19</v>
      </c>
      <c r="B104" s="105" t="s">
        <v>20</v>
      </c>
      <c r="C104" s="106"/>
      <c r="D104" s="107" t="s">
        <v>21</v>
      </c>
      <c r="E104" s="106"/>
      <c r="F104" s="107" t="s">
        <v>22</v>
      </c>
      <c r="G104" s="106"/>
      <c r="H104" s="107" t="s">
        <v>23</v>
      </c>
      <c r="I104" s="106"/>
    </row>
    <row r="105" spans="1:9" ht="15.75" hidden="1" thickBot="1">
      <c r="A105" s="5"/>
      <c r="B105" s="1" t="s">
        <v>24</v>
      </c>
      <c r="C105" s="6" t="s">
        <v>9</v>
      </c>
      <c r="D105" s="1" t="s">
        <v>24</v>
      </c>
      <c r="E105" s="1" t="s">
        <v>9</v>
      </c>
      <c r="F105" s="1" t="s">
        <v>26</v>
      </c>
      <c r="G105" s="1" t="s">
        <v>9</v>
      </c>
      <c r="H105" s="1" t="s">
        <v>24</v>
      </c>
      <c r="I105" s="1" t="s">
        <v>9</v>
      </c>
    </row>
    <row r="106" spans="1:9" ht="15.75" thickBot="1">
      <c r="A106" s="10" t="s">
        <v>69</v>
      </c>
      <c r="B106" s="64"/>
      <c r="C106" s="14"/>
      <c r="D106" s="64">
        <v>2</v>
      </c>
      <c r="E106" s="14">
        <f>ROUNDUP(((D106/D110)*100),2)</f>
        <v>33.340000000000003</v>
      </c>
      <c r="F106" s="4">
        <v>14</v>
      </c>
      <c r="G106" s="14">
        <f>(F106/F110)*100</f>
        <v>35.9</v>
      </c>
      <c r="H106" s="4">
        <f>+B106+D106+F106</f>
        <v>16</v>
      </c>
      <c r="I106" s="14">
        <f>(H106/H110)*100</f>
        <v>34.78</v>
      </c>
    </row>
    <row r="107" spans="1:9" ht="15.75" thickBot="1">
      <c r="A107" s="10" t="s">
        <v>70</v>
      </c>
      <c r="B107" s="1">
        <v>1</v>
      </c>
      <c r="C107" s="15">
        <f>(B107/B110)*100</f>
        <v>100</v>
      </c>
      <c r="D107" s="1">
        <v>2</v>
      </c>
      <c r="E107" s="15">
        <f>(D107/D110)*100</f>
        <v>33.33</v>
      </c>
      <c r="F107" s="1">
        <v>19</v>
      </c>
      <c r="G107" s="15">
        <f>(F107/F110)*100</f>
        <v>48.72</v>
      </c>
      <c r="H107" s="1">
        <f>+B107+D107+F107</f>
        <v>22</v>
      </c>
      <c r="I107" s="15">
        <f>(H107/H$34)*100</f>
        <v>47.83</v>
      </c>
    </row>
    <row r="108" spans="1:9" ht="15.75" thickBot="1">
      <c r="A108" s="11" t="s">
        <v>71</v>
      </c>
      <c r="B108" s="64"/>
      <c r="C108" s="14"/>
      <c r="D108" s="64">
        <v>2</v>
      </c>
      <c r="E108" s="14">
        <f>(D108/D110)*100</f>
        <v>33.33</v>
      </c>
      <c r="F108" s="64">
        <v>5</v>
      </c>
      <c r="G108" s="14">
        <f>(F108/F110)*100</f>
        <v>12.82</v>
      </c>
      <c r="H108" s="64">
        <f>+B108+D108+F108</f>
        <v>7</v>
      </c>
      <c r="I108" s="14">
        <f>(H108/H110)*100</f>
        <v>15.22</v>
      </c>
    </row>
    <row r="109" spans="1:9" ht="30.75" thickBot="1">
      <c r="A109" s="10" t="s">
        <v>72</v>
      </c>
      <c r="B109" s="1"/>
      <c r="C109" s="1"/>
      <c r="D109" s="1"/>
      <c r="E109" s="15"/>
      <c r="F109" s="1">
        <v>1</v>
      </c>
      <c r="G109" s="15">
        <f>(F109/F110)*100</f>
        <v>2.56</v>
      </c>
      <c r="H109" s="1">
        <f>+B109+D109+F109</f>
        <v>1</v>
      </c>
      <c r="I109" s="15">
        <f>(H109/H110)*100</f>
        <v>2.17</v>
      </c>
    </row>
    <row r="110" spans="1:9" ht="15.75" thickBot="1">
      <c r="A110" s="8" t="s">
        <v>23</v>
      </c>
      <c r="B110" s="64">
        <f>SUM(B106:B109)</f>
        <v>1</v>
      </c>
      <c r="C110" s="13">
        <f>SUM(C106:C109)</f>
        <v>100</v>
      </c>
      <c r="D110" s="64">
        <f>SUM(D106:D109)</f>
        <v>6</v>
      </c>
      <c r="E110" s="14">
        <f>SUM(E106:E109)</f>
        <v>100</v>
      </c>
      <c r="F110" s="64">
        <f>SUM(F106:F109)</f>
        <v>39</v>
      </c>
      <c r="G110" s="14">
        <f>SUM(G105:G109)</f>
        <v>100</v>
      </c>
      <c r="H110" s="64">
        <f>SUM(H105:H109)</f>
        <v>46</v>
      </c>
      <c r="I110" s="14">
        <f>SUM(I105:I109)</f>
        <v>100</v>
      </c>
    </row>
    <row r="113" spans="1:9" ht="15.75" thickBot="1">
      <c r="A113" s="93" t="s">
        <v>43</v>
      </c>
    </row>
    <row r="114" spans="1:9" ht="16.5" thickTop="1" thickBot="1">
      <c r="A114" s="9" t="s">
        <v>19</v>
      </c>
      <c r="B114" s="105" t="s">
        <v>20</v>
      </c>
      <c r="C114" s="106"/>
      <c r="D114" s="107" t="s">
        <v>21</v>
      </c>
      <c r="E114" s="106"/>
      <c r="F114" s="107" t="s">
        <v>22</v>
      </c>
      <c r="G114" s="106"/>
      <c r="H114" s="107" t="s">
        <v>23</v>
      </c>
      <c r="I114" s="106"/>
    </row>
    <row r="115" spans="1:9" ht="15.75" hidden="1" thickBot="1">
      <c r="A115" s="5"/>
      <c r="B115" s="1" t="s">
        <v>24</v>
      </c>
      <c r="C115" s="6" t="s">
        <v>9</v>
      </c>
      <c r="D115" s="1" t="s">
        <v>24</v>
      </c>
      <c r="E115" s="1" t="s">
        <v>9</v>
      </c>
      <c r="F115" s="1" t="s">
        <v>26</v>
      </c>
      <c r="G115" s="1" t="s">
        <v>9</v>
      </c>
      <c r="H115" s="1" t="s">
        <v>24</v>
      </c>
      <c r="I115" s="1" t="s">
        <v>9</v>
      </c>
    </row>
    <row r="116" spans="1:9" ht="15.75" thickBot="1">
      <c r="A116" s="10" t="s">
        <v>69</v>
      </c>
      <c r="B116" s="64"/>
      <c r="C116" s="14"/>
      <c r="D116" s="64">
        <v>2</v>
      </c>
      <c r="E116" s="14">
        <f>(D116/D120)*100</f>
        <v>33.33</v>
      </c>
      <c r="F116" s="4">
        <v>12</v>
      </c>
      <c r="G116" s="14">
        <f>(F116/F120)*100</f>
        <v>30.77</v>
      </c>
      <c r="H116" s="90">
        <f>+B116+D116+F116</f>
        <v>14</v>
      </c>
      <c r="I116" s="14">
        <f>(H116/H120)*100</f>
        <v>30.43</v>
      </c>
    </row>
    <row r="117" spans="1:9" ht="15.75" thickBot="1">
      <c r="A117" s="10" t="s">
        <v>70</v>
      </c>
      <c r="B117" s="1">
        <v>1</v>
      </c>
      <c r="C117" s="15">
        <f>(B117/B120)*100</f>
        <v>100</v>
      </c>
      <c r="D117" s="1">
        <v>3</v>
      </c>
      <c r="E117" s="15">
        <f>(D117/D120)*100</f>
        <v>50</v>
      </c>
      <c r="F117" s="1">
        <v>19</v>
      </c>
      <c r="G117" s="15">
        <f>(F117/F120)*100</f>
        <v>48.72</v>
      </c>
      <c r="H117" s="15">
        <f>+B117+D117+F117</f>
        <v>23</v>
      </c>
      <c r="I117" s="15">
        <f>(H117/H$34)*100</f>
        <v>50</v>
      </c>
    </row>
    <row r="118" spans="1:9" ht="15.75" thickBot="1">
      <c r="A118" s="11" t="s">
        <v>71</v>
      </c>
      <c r="B118" s="64"/>
      <c r="C118" s="14"/>
      <c r="D118" s="64">
        <v>1</v>
      </c>
      <c r="E118" s="14">
        <f>(D118/D120)*100</f>
        <v>16.670000000000002</v>
      </c>
      <c r="F118" s="64">
        <v>8</v>
      </c>
      <c r="G118" s="14">
        <f>(F118/F120)*100</f>
        <v>20.51</v>
      </c>
      <c r="H118" s="14">
        <f>+B118+D118+F118</f>
        <v>9</v>
      </c>
      <c r="I118" s="14">
        <f>(H118/H120)*100</f>
        <v>19.57</v>
      </c>
    </row>
    <row r="119" spans="1:9" ht="30.75" thickBot="1">
      <c r="A119" s="10" t="s">
        <v>72</v>
      </c>
      <c r="B119" s="1"/>
      <c r="C119" s="1"/>
      <c r="D119" s="1"/>
      <c r="E119" s="15"/>
      <c r="F119" s="1"/>
      <c r="G119" s="15"/>
      <c r="H119" s="15"/>
      <c r="I119" s="15"/>
    </row>
    <row r="120" spans="1:9" ht="15.75" thickBot="1">
      <c r="A120" s="8" t="s">
        <v>23</v>
      </c>
      <c r="B120" s="64">
        <f>SUM(B116:B119)</f>
        <v>1</v>
      </c>
      <c r="C120" s="13">
        <f>SUM(C116:C119)</f>
        <v>100</v>
      </c>
      <c r="D120" s="64">
        <f>SUM(D116:D119)</f>
        <v>6</v>
      </c>
      <c r="E120" s="14">
        <f>SUM(E116:E119)</f>
        <v>100</v>
      </c>
      <c r="F120" s="64">
        <f>SUM(F116:F119)</f>
        <v>39</v>
      </c>
      <c r="G120" s="14">
        <f>SUM(G115:G119)</f>
        <v>100</v>
      </c>
      <c r="H120" s="14">
        <f>SUM(H115:H119)</f>
        <v>46</v>
      </c>
      <c r="I120" s="14">
        <f>SUM(I115:I119)</f>
        <v>100</v>
      </c>
    </row>
    <row r="123" spans="1:9" ht="15.75" thickBot="1">
      <c r="A123" s="81" t="s">
        <v>42</v>
      </c>
    </row>
    <row r="124" spans="1:9" ht="16.5" thickTop="1" thickBot="1">
      <c r="A124" s="9" t="s">
        <v>19</v>
      </c>
      <c r="B124" s="105" t="s">
        <v>20</v>
      </c>
      <c r="C124" s="106"/>
      <c r="D124" s="107" t="s">
        <v>21</v>
      </c>
      <c r="E124" s="106"/>
      <c r="F124" s="107" t="s">
        <v>22</v>
      </c>
      <c r="G124" s="106"/>
      <c r="H124" s="107" t="s">
        <v>23</v>
      </c>
      <c r="I124" s="106"/>
    </row>
    <row r="125" spans="1:9" ht="15.75" hidden="1" thickBot="1">
      <c r="A125" s="5"/>
      <c r="B125" s="1" t="s">
        <v>24</v>
      </c>
      <c r="C125" s="6" t="s">
        <v>9</v>
      </c>
      <c r="D125" s="1" t="s">
        <v>24</v>
      </c>
      <c r="E125" s="1" t="s">
        <v>9</v>
      </c>
      <c r="F125" s="1" t="s">
        <v>26</v>
      </c>
      <c r="G125" s="1" t="s">
        <v>9</v>
      </c>
      <c r="H125" s="1" t="s">
        <v>24</v>
      </c>
      <c r="I125" s="1" t="s">
        <v>9</v>
      </c>
    </row>
    <row r="126" spans="1:9" ht="15.75" thickBot="1">
      <c r="A126" s="10" t="s">
        <v>69</v>
      </c>
      <c r="B126" s="64"/>
      <c r="C126" s="14"/>
      <c r="D126" s="64">
        <v>2</v>
      </c>
      <c r="E126" s="14">
        <f>ROUNDUP(((D126/D131)*100),2)</f>
        <v>33.340000000000003</v>
      </c>
      <c r="F126" s="4">
        <v>10</v>
      </c>
      <c r="G126" s="14">
        <f>(F126/F131)*100</f>
        <v>25.64</v>
      </c>
      <c r="H126" s="90">
        <f>+B126+D126+F126</f>
        <v>12</v>
      </c>
      <c r="I126" s="14">
        <f>(H126/H131)*100</f>
        <v>26.09</v>
      </c>
    </row>
    <row r="127" spans="1:9" ht="15.75" thickBot="1">
      <c r="A127" s="10" t="s">
        <v>70</v>
      </c>
      <c r="B127" s="1">
        <v>1</v>
      </c>
      <c r="C127" s="15">
        <f>(B127/B131)*100</f>
        <v>100</v>
      </c>
      <c r="D127" s="1">
        <v>2</v>
      </c>
      <c r="E127" s="15">
        <f>(D127/D131)*100</f>
        <v>33.33</v>
      </c>
      <c r="F127" s="1">
        <v>21</v>
      </c>
      <c r="G127" s="15">
        <f>(F127/F131)*100</f>
        <v>53.85</v>
      </c>
      <c r="H127" s="15">
        <f>+B127+D127+F127</f>
        <v>24</v>
      </c>
      <c r="I127" s="15">
        <f>(H127/H131)*100</f>
        <v>52.17</v>
      </c>
    </row>
    <row r="128" spans="1:9" ht="15.75" thickBot="1">
      <c r="A128" s="11" t="s">
        <v>71</v>
      </c>
      <c r="B128" s="64"/>
      <c r="C128" s="14"/>
      <c r="D128" s="64">
        <v>2</v>
      </c>
      <c r="E128" s="14">
        <f>(D128/D131)*100</f>
        <v>33.33</v>
      </c>
      <c r="F128" s="64">
        <v>6</v>
      </c>
      <c r="G128" s="14">
        <f>ROUNDUP(((F128/F131)*100),2)</f>
        <v>15.39</v>
      </c>
      <c r="H128" s="14">
        <f>+B128+D128+F128</f>
        <v>8</v>
      </c>
      <c r="I128" s="14">
        <f>ROUNDUP(((H128/H131)*100),2)</f>
        <v>17.399999999999999</v>
      </c>
    </row>
    <row r="129" spans="1:9" ht="30.75" thickBot="1">
      <c r="A129" s="10" t="s">
        <v>72</v>
      </c>
      <c r="B129" s="1"/>
      <c r="C129" s="1"/>
      <c r="D129" s="1"/>
      <c r="E129" s="15"/>
      <c r="F129" s="1">
        <v>1</v>
      </c>
      <c r="G129" s="15">
        <f>(F129/F131)*100</f>
        <v>2.56</v>
      </c>
      <c r="H129" s="15">
        <f>+B129+D129+F129</f>
        <v>1</v>
      </c>
      <c r="I129" s="15">
        <f>(H129/H131)*100</f>
        <v>2.17</v>
      </c>
    </row>
    <row r="130" spans="1:9" ht="15.75" thickBot="1">
      <c r="A130" s="10" t="s">
        <v>88</v>
      </c>
      <c r="B130" s="64"/>
      <c r="C130" s="66"/>
      <c r="D130" s="64"/>
      <c r="E130" s="14"/>
      <c r="F130" s="64">
        <v>1</v>
      </c>
      <c r="G130" s="14">
        <f>(F130/F131*100)</f>
        <v>2.56</v>
      </c>
      <c r="H130" s="14">
        <f>+B130+D130+F130</f>
        <v>1</v>
      </c>
      <c r="I130" s="14">
        <f>(H130/H131)*100</f>
        <v>2.17</v>
      </c>
    </row>
    <row r="131" spans="1:9" ht="15.75" thickBot="1">
      <c r="A131" s="8" t="s">
        <v>23</v>
      </c>
      <c r="B131" s="1">
        <f>SUM(B127:B130)</f>
        <v>1</v>
      </c>
      <c r="C131" s="15"/>
      <c r="D131" s="1">
        <f>SUM(D126:D129)</f>
        <v>6</v>
      </c>
      <c r="E131" s="15">
        <f>SUM(E126:E129)</f>
        <v>100</v>
      </c>
      <c r="F131" s="1">
        <f>SUM(F126:F130)</f>
        <v>39</v>
      </c>
      <c r="G131" s="15">
        <f>SUM(G126:G130)</f>
        <v>100</v>
      </c>
      <c r="H131" s="15">
        <f>SUM(H126:H130)</f>
        <v>46</v>
      </c>
      <c r="I131" s="15">
        <f>SUM(I126:I130)</f>
        <v>100</v>
      </c>
    </row>
    <row r="132" spans="1:9" ht="13.5" customHeight="1"/>
    <row r="134" spans="1:9" ht="15.75" thickBot="1">
      <c r="A134" s="93" t="s">
        <v>41</v>
      </c>
    </row>
    <row r="135" spans="1:9" ht="16.5" thickTop="1" thickBot="1">
      <c r="A135" s="9" t="s">
        <v>19</v>
      </c>
      <c r="B135" s="105" t="s">
        <v>20</v>
      </c>
      <c r="C135" s="106"/>
      <c r="D135" s="107" t="s">
        <v>21</v>
      </c>
      <c r="E135" s="106"/>
      <c r="F135" s="107" t="s">
        <v>22</v>
      </c>
      <c r="G135" s="106"/>
      <c r="H135" s="107" t="s">
        <v>23</v>
      </c>
      <c r="I135" s="106"/>
    </row>
    <row r="136" spans="1:9" ht="15.75" hidden="1" thickBot="1">
      <c r="A136" s="5"/>
      <c r="B136" s="1" t="s">
        <v>24</v>
      </c>
      <c r="C136" s="6" t="s">
        <v>9</v>
      </c>
      <c r="D136" s="1" t="s">
        <v>24</v>
      </c>
      <c r="E136" s="1" t="s">
        <v>9</v>
      </c>
      <c r="F136" s="1" t="s">
        <v>26</v>
      </c>
      <c r="G136" s="1" t="s">
        <v>9</v>
      </c>
      <c r="H136" s="1" t="s">
        <v>24</v>
      </c>
      <c r="I136" s="1" t="s">
        <v>9</v>
      </c>
    </row>
    <row r="137" spans="1:9" ht="15.75" thickBot="1">
      <c r="A137" s="10" t="s">
        <v>69</v>
      </c>
      <c r="B137" s="64"/>
      <c r="C137" s="14"/>
      <c r="D137" s="64">
        <v>2</v>
      </c>
      <c r="E137" s="14">
        <f>(D137/D141)*100</f>
        <v>33.33</v>
      </c>
      <c r="F137" s="4">
        <v>10</v>
      </c>
      <c r="G137" s="14">
        <f>(F137/F141)*100</f>
        <v>25.64</v>
      </c>
      <c r="H137" s="90">
        <f>+B137+D137+F137</f>
        <v>12</v>
      </c>
      <c r="I137" s="14">
        <f>(H137/H141)*100</f>
        <v>26.09</v>
      </c>
    </row>
    <row r="138" spans="1:9" ht="15.75" thickBot="1">
      <c r="A138" s="10" t="s">
        <v>70</v>
      </c>
      <c r="B138" s="1">
        <v>1</v>
      </c>
      <c r="C138" s="15">
        <f>(B138/B141)*100</f>
        <v>100</v>
      </c>
      <c r="D138" s="1">
        <v>3</v>
      </c>
      <c r="E138" s="15">
        <f>(D138/D141)*100</f>
        <v>50</v>
      </c>
      <c r="F138" s="1">
        <v>25</v>
      </c>
      <c r="G138" s="15">
        <f>(F138/F141)*100</f>
        <v>64.099999999999994</v>
      </c>
      <c r="H138" s="15">
        <f>+B138+D138+F138</f>
        <v>29</v>
      </c>
      <c r="I138" s="15">
        <f>(H138/H141)*100</f>
        <v>63.04</v>
      </c>
    </row>
    <row r="139" spans="1:9" ht="15.75" thickBot="1">
      <c r="A139" s="11" t="s">
        <v>71</v>
      </c>
      <c r="B139" s="64"/>
      <c r="C139" s="14"/>
      <c r="D139" s="64">
        <v>1</v>
      </c>
      <c r="E139" s="14">
        <f>(D139/D141)*100</f>
        <v>16.670000000000002</v>
      </c>
      <c r="F139" s="64">
        <v>4</v>
      </c>
      <c r="G139" s="14">
        <f>(F139/F141)*100</f>
        <v>10.26</v>
      </c>
      <c r="H139" s="14">
        <f>+B139+D139+F139</f>
        <v>5</v>
      </c>
      <c r="I139" s="14">
        <f>(H139/H141)*100</f>
        <v>10.87</v>
      </c>
    </row>
    <row r="140" spans="1:9" ht="30.75" thickBot="1">
      <c r="A140" s="10" t="s">
        <v>72</v>
      </c>
      <c r="B140" s="1"/>
      <c r="C140" s="1"/>
      <c r="D140" s="1"/>
      <c r="E140" s="15"/>
      <c r="F140" s="1"/>
      <c r="G140" s="15"/>
      <c r="H140" s="15"/>
      <c r="I140" s="15"/>
    </row>
    <row r="141" spans="1:9" ht="15.75" thickBot="1">
      <c r="A141" s="8" t="s">
        <v>23</v>
      </c>
      <c r="B141" s="64">
        <f>SUM(B137:B140)</f>
        <v>1</v>
      </c>
      <c r="C141" s="13">
        <f>SUM(C137:C140)</f>
        <v>100</v>
      </c>
      <c r="D141" s="64">
        <f>SUM(D137:D140)</f>
        <v>6</v>
      </c>
      <c r="E141" s="14">
        <f>SUM(E137:E140)</f>
        <v>100</v>
      </c>
      <c r="F141" s="64">
        <f>SUM(F137:F140)</f>
        <v>39</v>
      </c>
      <c r="G141" s="14">
        <f>SUM(G136:G140)</f>
        <v>100</v>
      </c>
      <c r="H141" s="14">
        <f>SUM(H136:H140)</f>
        <v>46</v>
      </c>
      <c r="I141" s="14">
        <f>SUM(I136:I140)</f>
        <v>100</v>
      </c>
    </row>
    <row r="144" spans="1:9" ht="15.75" thickBot="1">
      <c r="A144" s="93" t="s">
        <v>40</v>
      </c>
    </row>
    <row r="145" spans="1:9" ht="16.5" thickTop="1" thickBot="1">
      <c r="A145" s="9" t="s">
        <v>19</v>
      </c>
      <c r="B145" s="105" t="s">
        <v>20</v>
      </c>
      <c r="C145" s="106"/>
      <c r="D145" s="107" t="s">
        <v>21</v>
      </c>
      <c r="E145" s="106"/>
      <c r="F145" s="107" t="s">
        <v>22</v>
      </c>
      <c r="G145" s="106"/>
      <c r="H145" s="107" t="s">
        <v>23</v>
      </c>
      <c r="I145" s="106"/>
    </row>
    <row r="146" spans="1:9" ht="15.75" hidden="1" thickBot="1">
      <c r="A146" s="5"/>
      <c r="B146" s="1" t="s">
        <v>24</v>
      </c>
      <c r="C146" s="6" t="s">
        <v>9</v>
      </c>
      <c r="D146" s="1" t="s">
        <v>24</v>
      </c>
      <c r="E146" s="1" t="s">
        <v>9</v>
      </c>
      <c r="F146" s="1" t="s">
        <v>26</v>
      </c>
      <c r="G146" s="1" t="s">
        <v>9</v>
      </c>
      <c r="H146" s="1" t="s">
        <v>24</v>
      </c>
      <c r="I146" s="1" t="s">
        <v>9</v>
      </c>
    </row>
    <row r="147" spans="1:9" ht="15.75" thickBot="1">
      <c r="A147" s="10" t="s">
        <v>69</v>
      </c>
      <c r="B147" s="64"/>
      <c r="C147" s="14"/>
      <c r="D147" s="64">
        <v>3</v>
      </c>
      <c r="E147" s="14">
        <f>(D147/D151)*100</f>
        <v>50</v>
      </c>
      <c r="F147" s="4">
        <v>12</v>
      </c>
      <c r="G147" s="14">
        <f>(F147/F151)*100</f>
        <v>30.77</v>
      </c>
      <c r="H147" s="90">
        <f>+B147+D147+F147</f>
        <v>15</v>
      </c>
      <c r="I147" s="14">
        <f>(H147/H151)*100</f>
        <v>32.61</v>
      </c>
    </row>
    <row r="148" spans="1:9" ht="15.75" thickBot="1">
      <c r="A148" s="10" t="s">
        <v>70</v>
      </c>
      <c r="B148" s="1">
        <v>1</v>
      </c>
      <c r="C148" s="15">
        <f>(B148/B151)*100</f>
        <v>100</v>
      </c>
      <c r="D148" s="1">
        <v>2</v>
      </c>
      <c r="E148" s="15">
        <f>(D148/D151)*100</f>
        <v>33.33</v>
      </c>
      <c r="F148" s="1">
        <v>18</v>
      </c>
      <c r="G148" s="15">
        <f>(F148/F151)*100</f>
        <v>46.15</v>
      </c>
      <c r="H148" s="15">
        <f>+B148+D148+F148</f>
        <v>21</v>
      </c>
      <c r="I148" s="15">
        <f>(H148/H$34)*100</f>
        <v>45.65</v>
      </c>
    </row>
    <row r="149" spans="1:9" ht="15.75" thickBot="1">
      <c r="A149" s="11" t="s">
        <v>71</v>
      </c>
      <c r="B149" s="64"/>
      <c r="C149" s="14"/>
      <c r="D149" s="64">
        <v>1</v>
      </c>
      <c r="E149" s="14">
        <f>(D149/D151)*100</f>
        <v>16.670000000000002</v>
      </c>
      <c r="F149" s="64">
        <v>9</v>
      </c>
      <c r="G149" s="14">
        <f>(F149/F151)*100</f>
        <v>23.08</v>
      </c>
      <c r="H149" s="14">
        <f>+B149+D149+F149</f>
        <v>10</v>
      </c>
      <c r="I149" s="14">
        <f>(H149/H151)*100</f>
        <v>21.74</v>
      </c>
    </row>
    <row r="150" spans="1:9" ht="30.75" thickBot="1">
      <c r="A150" s="10" t="s">
        <v>72</v>
      </c>
      <c r="B150" s="1"/>
      <c r="C150" s="1"/>
      <c r="D150" s="1"/>
      <c r="E150" s="15"/>
      <c r="F150" s="1"/>
      <c r="G150" s="15"/>
      <c r="H150" s="15"/>
      <c r="I150" s="15"/>
    </row>
    <row r="151" spans="1:9" ht="15.75" thickBot="1">
      <c r="A151" s="8" t="s">
        <v>23</v>
      </c>
      <c r="B151" s="64">
        <f>SUM(B147:B150)</f>
        <v>1</v>
      </c>
      <c r="C151" s="13">
        <f>SUM(C147:C150)</f>
        <v>100</v>
      </c>
      <c r="D151" s="64">
        <f>SUM(D147:D150)</f>
        <v>6</v>
      </c>
      <c r="E151" s="14">
        <f>SUM(E147:E150)</f>
        <v>100</v>
      </c>
      <c r="F151" s="64">
        <f>SUM(F147:F150)</f>
        <v>39</v>
      </c>
      <c r="G151" s="14">
        <f>SUM(G146:G150)</f>
        <v>100</v>
      </c>
      <c r="H151" s="14">
        <f>SUM(H146:H150)</f>
        <v>46</v>
      </c>
      <c r="I151" s="14">
        <f>SUM(I146:I150)</f>
        <v>100</v>
      </c>
    </row>
    <row r="154" spans="1:9">
      <c r="A154" s="93" t="s">
        <v>39</v>
      </c>
    </row>
    <row r="155" spans="1:9" ht="15.75" thickBot="1"/>
    <row r="156" spans="1:9" ht="16.5" thickTop="1" thickBot="1">
      <c r="A156" s="9" t="s">
        <v>19</v>
      </c>
      <c r="B156" s="105" t="s">
        <v>20</v>
      </c>
      <c r="C156" s="106"/>
      <c r="D156" s="107" t="s">
        <v>21</v>
      </c>
      <c r="E156" s="106"/>
      <c r="F156" s="107" t="s">
        <v>22</v>
      </c>
      <c r="G156" s="106"/>
      <c r="H156" s="107" t="s">
        <v>23</v>
      </c>
      <c r="I156" s="106"/>
    </row>
    <row r="157" spans="1:9" ht="15.75" hidden="1" thickBot="1">
      <c r="A157" s="5"/>
      <c r="B157" s="1" t="s">
        <v>24</v>
      </c>
      <c r="C157" s="6" t="s">
        <v>9</v>
      </c>
      <c r="D157" s="1" t="s">
        <v>24</v>
      </c>
      <c r="E157" s="1" t="s">
        <v>9</v>
      </c>
      <c r="F157" s="1" t="s">
        <v>26</v>
      </c>
      <c r="G157" s="1" t="s">
        <v>9</v>
      </c>
      <c r="H157" s="1" t="s">
        <v>24</v>
      </c>
      <c r="I157" s="1" t="s">
        <v>9</v>
      </c>
    </row>
    <row r="158" spans="1:9" ht="15.75" thickBot="1">
      <c r="A158" s="10" t="s">
        <v>69</v>
      </c>
      <c r="B158" s="64"/>
      <c r="C158" s="14"/>
      <c r="D158" s="64">
        <v>4</v>
      </c>
      <c r="E158" s="14">
        <f>(D158/D162)*100</f>
        <v>66.67</v>
      </c>
      <c r="F158" s="4">
        <v>10</v>
      </c>
      <c r="G158" s="14">
        <f>(F158/F162)*100</f>
        <v>25.64</v>
      </c>
      <c r="H158" s="90">
        <f>+B158+D158+F158</f>
        <v>14</v>
      </c>
      <c r="I158" s="14">
        <f>(H158/H162)*100</f>
        <v>30.43</v>
      </c>
    </row>
    <row r="159" spans="1:9" ht="15.75" thickBot="1">
      <c r="A159" s="10" t="s">
        <v>70</v>
      </c>
      <c r="B159" s="1">
        <v>1</v>
      </c>
      <c r="C159" s="15">
        <f>(B159/B162)*100</f>
        <v>100</v>
      </c>
      <c r="D159" s="1">
        <v>2</v>
      </c>
      <c r="E159" s="15">
        <f>(D159/D162)*100</f>
        <v>33.33</v>
      </c>
      <c r="F159" s="1">
        <v>22</v>
      </c>
      <c r="G159" s="15">
        <f>(F159/F162)*100</f>
        <v>56.41</v>
      </c>
      <c r="H159" s="15">
        <f>+B159+D159+F159</f>
        <v>25</v>
      </c>
      <c r="I159" s="15">
        <f>ROUNDUP(((H159/H162)*100),2)</f>
        <v>54.35</v>
      </c>
    </row>
    <row r="160" spans="1:9" ht="15.75" thickBot="1">
      <c r="A160" s="11" t="s">
        <v>71</v>
      </c>
      <c r="B160" s="64"/>
      <c r="C160" s="14"/>
      <c r="D160" s="64"/>
      <c r="E160" s="14"/>
      <c r="F160" s="64">
        <v>6</v>
      </c>
      <c r="G160" s="14">
        <f>ROUNDUP(((F160/F162)*100),2)</f>
        <v>15.39</v>
      </c>
      <c r="H160" s="14">
        <f>+B160+D160+F160</f>
        <v>6</v>
      </c>
      <c r="I160" s="14">
        <f>ROUNDUP(((H160/H162)*100),2)</f>
        <v>13.05</v>
      </c>
    </row>
    <row r="161" spans="1:18" ht="16.5" customHeight="1" thickBot="1">
      <c r="A161" s="10" t="s">
        <v>72</v>
      </c>
      <c r="B161" s="1"/>
      <c r="C161" s="1"/>
      <c r="D161" s="1"/>
      <c r="E161" s="15"/>
      <c r="F161" s="1">
        <v>1</v>
      </c>
      <c r="G161" s="15">
        <f>(F161/F162)*100</f>
        <v>2.56</v>
      </c>
      <c r="H161" s="15">
        <f>+B161+D161+F161</f>
        <v>1</v>
      </c>
      <c r="I161" s="15">
        <f>(H161/H162)*100</f>
        <v>2.17</v>
      </c>
    </row>
    <row r="162" spans="1:18" ht="15.75" thickBot="1">
      <c r="A162" s="8" t="s">
        <v>23</v>
      </c>
      <c r="B162" s="64">
        <f>SUM(B158:B161)</f>
        <v>1</v>
      </c>
      <c r="C162" s="13">
        <f>SUM(C158:C161)</f>
        <v>100</v>
      </c>
      <c r="D162" s="64">
        <f>SUM(D158:D161)</f>
        <v>6</v>
      </c>
      <c r="E162" s="14">
        <f>SUM(E158:E161)</f>
        <v>100</v>
      </c>
      <c r="F162" s="64">
        <f>SUM(F158:F161)</f>
        <v>39</v>
      </c>
      <c r="G162" s="14">
        <f>SUM(G157:G161)</f>
        <v>100</v>
      </c>
      <c r="H162" s="14">
        <f>SUM(H157:H161)</f>
        <v>46</v>
      </c>
      <c r="I162" s="14">
        <f>SUM(I157:I161)</f>
        <v>100</v>
      </c>
    </row>
    <row r="164" spans="1:18">
      <c r="R164" s="87" t="s">
        <v>101</v>
      </c>
    </row>
    <row r="165" spans="1:18">
      <c r="A165" s="93" t="s">
        <v>38</v>
      </c>
    </row>
    <row r="166" spans="1:18" ht="15.75" thickBot="1"/>
    <row r="167" spans="1:18" ht="16.5" thickTop="1" thickBot="1">
      <c r="A167" s="9" t="s">
        <v>19</v>
      </c>
      <c r="B167" s="105" t="s">
        <v>20</v>
      </c>
      <c r="C167" s="106"/>
      <c r="D167" s="107" t="s">
        <v>21</v>
      </c>
      <c r="E167" s="106"/>
      <c r="F167" s="107" t="s">
        <v>22</v>
      </c>
      <c r="G167" s="106"/>
      <c r="H167" s="107" t="s">
        <v>23</v>
      </c>
      <c r="I167" s="106"/>
    </row>
    <row r="168" spans="1:18" ht="15.75" hidden="1" thickBot="1">
      <c r="A168" s="5"/>
      <c r="B168" s="1" t="s">
        <v>24</v>
      </c>
      <c r="C168" s="6" t="s">
        <v>9</v>
      </c>
      <c r="D168" s="1" t="s">
        <v>24</v>
      </c>
      <c r="E168" s="1" t="s">
        <v>9</v>
      </c>
      <c r="F168" s="1" t="s">
        <v>26</v>
      </c>
      <c r="G168" s="1" t="s">
        <v>9</v>
      </c>
      <c r="H168" s="1" t="s">
        <v>24</v>
      </c>
      <c r="I168" s="1" t="s">
        <v>9</v>
      </c>
    </row>
    <row r="169" spans="1:18" ht="15.75" thickBot="1">
      <c r="A169" s="10" t="s">
        <v>69</v>
      </c>
      <c r="B169" s="64"/>
      <c r="C169" s="14"/>
      <c r="D169" s="64">
        <v>4</v>
      </c>
      <c r="E169" s="14">
        <f>(D169/D173)*100</f>
        <v>66.67</v>
      </c>
      <c r="F169" s="4">
        <v>12</v>
      </c>
      <c r="G169" s="14">
        <f>(F169/F173)*100</f>
        <v>30.77</v>
      </c>
      <c r="H169" s="90">
        <f>+B169+D169+F169</f>
        <v>16</v>
      </c>
      <c r="I169" s="14">
        <f>ROUNDUP(((H169/H173)*100),2)</f>
        <v>34.79</v>
      </c>
    </row>
    <row r="170" spans="1:18" ht="15.75" thickBot="1">
      <c r="A170" s="10" t="s">
        <v>70</v>
      </c>
      <c r="B170" s="1">
        <v>1</v>
      </c>
      <c r="C170" s="15">
        <f>(B170/B173)*100</f>
        <v>100</v>
      </c>
      <c r="D170" s="1">
        <v>2</v>
      </c>
      <c r="E170" s="15">
        <f>(D170/D173)*100</f>
        <v>33.33</v>
      </c>
      <c r="F170" s="1">
        <v>20</v>
      </c>
      <c r="G170" s="15">
        <f>(F170/F173)*100</f>
        <v>51.28</v>
      </c>
      <c r="H170" s="15">
        <f>+B170+D170+F170</f>
        <v>23</v>
      </c>
      <c r="I170" s="15">
        <f>(H170/H173)*100</f>
        <v>50</v>
      </c>
    </row>
    <row r="171" spans="1:18" ht="15.75" thickBot="1">
      <c r="A171" s="11" t="s">
        <v>71</v>
      </c>
      <c r="B171" s="64"/>
      <c r="C171" s="14"/>
      <c r="D171" s="64"/>
      <c r="E171" s="14"/>
      <c r="F171" s="64">
        <v>6</v>
      </c>
      <c r="G171" s="14">
        <f>(F171/F173)*100</f>
        <v>15.38</v>
      </c>
      <c r="H171" s="14">
        <f>+B171+D171+F171</f>
        <v>6</v>
      </c>
      <c r="I171" s="14">
        <f>(H171/H173)*100</f>
        <v>13.04</v>
      </c>
    </row>
    <row r="172" spans="1:18" ht="30.75" thickBot="1">
      <c r="A172" s="10" t="s">
        <v>72</v>
      </c>
      <c r="B172" s="1"/>
      <c r="C172" s="1"/>
      <c r="D172" s="1"/>
      <c r="E172" s="15"/>
      <c r="F172" s="1">
        <v>1</v>
      </c>
      <c r="G172" s="15">
        <f>(F172/F173)*100</f>
        <v>2.56</v>
      </c>
      <c r="H172" s="15">
        <f>+B172+D172+F172</f>
        <v>1</v>
      </c>
      <c r="I172" s="15">
        <f>(H172/H173)*100</f>
        <v>2.17</v>
      </c>
    </row>
    <row r="173" spans="1:18" ht="15.75" thickBot="1">
      <c r="A173" s="8" t="s">
        <v>23</v>
      </c>
      <c r="B173" s="64">
        <f>SUM(B169:B172)</f>
        <v>1</v>
      </c>
      <c r="C173" s="13">
        <f>SUM(C169:C172)</f>
        <v>100</v>
      </c>
      <c r="D173" s="64">
        <f>SUM(D169:D172)</f>
        <v>6</v>
      </c>
      <c r="E173" s="14">
        <f>SUM(E169:E172)</f>
        <v>100</v>
      </c>
      <c r="F173" s="64">
        <f>SUM(F169:F172)</f>
        <v>39</v>
      </c>
      <c r="G173" s="14">
        <f>SUM(G168:G172)</f>
        <v>99.99</v>
      </c>
      <c r="H173" s="14">
        <f>SUM(H168:H172)</f>
        <v>46</v>
      </c>
      <c r="I173" s="14">
        <f>SUM(I168:I172)</f>
        <v>100</v>
      </c>
    </row>
    <row r="176" spans="1:18">
      <c r="A176" s="93" t="s">
        <v>37</v>
      </c>
    </row>
    <row r="177" spans="1:9" ht="15.75" thickBot="1"/>
    <row r="178" spans="1:9" ht="16.5" thickTop="1" thickBot="1">
      <c r="A178" s="9" t="s">
        <v>19</v>
      </c>
      <c r="B178" s="105" t="s">
        <v>20</v>
      </c>
      <c r="C178" s="106"/>
      <c r="D178" s="107" t="s">
        <v>21</v>
      </c>
      <c r="E178" s="106"/>
      <c r="F178" s="107" t="s">
        <v>22</v>
      </c>
      <c r="G178" s="106"/>
      <c r="H178" s="107" t="s">
        <v>23</v>
      </c>
      <c r="I178" s="106"/>
    </row>
    <row r="179" spans="1:9" ht="15.75" hidden="1" thickBot="1">
      <c r="A179" s="5"/>
      <c r="B179" s="1" t="s">
        <v>24</v>
      </c>
      <c r="C179" s="6" t="s">
        <v>9</v>
      </c>
      <c r="D179" s="1" t="s">
        <v>24</v>
      </c>
      <c r="E179" s="1" t="s">
        <v>9</v>
      </c>
      <c r="F179" s="1" t="s">
        <v>26</v>
      </c>
      <c r="G179" s="1" t="s">
        <v>9</v>
      </c>
      <c r="H179" s="1" t="s">
        <v>24</v>
      </c>
      <c r="I179" s="1" t="s">
        <v>9</v>
      </c>
    </row>
    <row r="180" spans="1:9" ht="15.75" thickBot="1">
      <c r="A180" s="10" t="s">
        <v>69</v>
      </c>
      <c r="B180" s="64"/>
      <c r="C180" s="14"/>
      <c r="D180" s="64">
        <v>4</v>
      </c>
      <c r="E180" s="14">
        <f>ROUNDDOWN(((D180/D184)*100),2)</f>
        <v>66.66</v>
      </c>
      <c r="F180" s="4">
        <v>11</v>
      </c>
      <c r="G180" s="14">
        <f>(F180/F184)*100</f>
        <v>28.21</v>
      </c>
      <c r="H180" s="90">
        <f>+B180+D180+F180</f>
        <v>15</v>
      </c>
      <c r="I180" s="14">
        <f>(H180/H184)*100</f>
        <v>32.61</v>
      </c>
    </row>
    <row r="181" spans="1:9" ht="15.75" thickBot="1">
      <c r="A181" s="10" t="s">
        <v>70</v>
      </c>
      <c r="B181" s="1">
        <v>1</v>
      </c>
      <c r="C181" s="15">
        <f>(B181/B184)*100</f>
        <v>100</v>
      </c>
      <c r="D181" s="1">
        <v>1</v>
      </c>
      <c r="E181" s="15">
        <f>(D181/D184)*100</f>
        <v>16.670000000000002</v>
      </c>
      <c r="F181" s="1">
        <v>21</v>
      </c>
      <c r="G181" s="15">
        <f>(F181/F184)*100</f>
        <v>53.85</v>
      </c>
      <c r="H181" s="15">
        <f>+B181+D181+F181</f>
        <v>23</v>
      </c>
      <c r="I181" s="15">
        <f>(H181/H184)*100</f>
        <v>50</v>
      </c>
    </row>
    <row r="182" spans="1:9" ht="15.75" thickBot="1">
      <c r="A182" s="11" t="s">
        <v>71</v>
      </c>
      <c r="B182" s="64"/>
      <c r="C182" s="14"/>
      <c r="D182" s="64">
        <v>1</v>
      </c>
      <c r="E182" s="14">
        <f>(D182/D184)*100</f>
        <v>16.670000000000002</v>
      </c>
      <c r="F182" s="64">
        <v>6</v>
      </c>
      <c r="G182" s="14">
        <f>(F182/F184)*100</f>
        <v>15.38</v>
      </c>
      <c r="H182" s="14">
        <f>+B182+D182+F182</f>
        <v>7</v>
      </c>
      <c r="I182" s="14">
        <f>(H182/H184)*100</f>
        <v>15.22</v>
      </c>
    </row>
    <row r="183" spans="1:9" ht="30.75" thickBot="1">
      <c r="A183" s="10" t="s">
        <v>72</v>
      </c>
      <c r="B183" s="1"/>
      <c r="C183" s="1"/>
      <c r="D183" s="1"/>
      <c r="E183" s="15"/>
      <c r="F183" s="1">
        <v>1</v>
      </c>
      <c r="G183" s="15">
        <f>(F183/F184)*100</f>
        <v>2.56</v>
      </c>
      <c r="H183" s="15">
        <f>+B183+D183+F183</f>
        <v>1</v>
      </c>
      <c r="I183" s="15">
        <f>(H183/H184)*100</f>
        <v>2.17</v>
      </c>
    </row>
    <row r="184" spans="1:9" ht="15.75" thickBot="1">
      <c r="A184" s="8" t="s">
        <v>23</v>
      </c>
      <c r="B184" s="64">
        <f>SUM(B180:B183)</f>
        <v>1</v>
      </c>
      <c r="C184" s="13">
        <f>SUM(C180:C183)</f>
        <v>100</v>
      </c>
      <c r="D184" s="64">
        <f>SUM(D180:D183)</f>
        <v>6</v>
      </c>
      <c r="E184" s="14">
        <f>SUM(E180:E183)</f>
        <v>100</v>
      </c>
      <c r="F184" s="64">
        <f>SUM(F180:F183)</f>
        <v>39</v>
      </c>
      <c r="G184" s="14">
        <f>SUM(G179:G183)</f>
        <v>100</v>
      </c>
      <c r="H184" s="14">
        <f>SUM(H179:H183)</f>
        <v>46</v>
      </c>
      <c r="I184" s="14">
        <f>SUM(I179:I183)</f>
        <v>100</v>
      </c>
    </row>
    <row r="187" spans="1:9">
      <c r="A187" s="93" t="s">
        <v>36</v>
      </c>
    </row>
    <row r="188" spans="1:9" ht="15.75" thickBot="1"/>
    <row r="189" spans="1:9" ht="16.5" thickTop="1" thickBot="1">
      <c r="A189" s="9" t="s">
        <v>19</v>
      </c>
      <c r="B189" s="105" t="s">
        <v>20</v>
      </c>
      <c r="C189" s="106"/>
      <c r="D189" s="107" t="s">
        <v>21</v>
      </c>
      <c r="E189" s="106"/>
      <c r="F189" s="107" t="s">
        <v>22</v>
      </c>
      <c r="G189" s="106"/>
      <c r="H189" s="107" t="s">
        <v>23</v>
      </c>
      <c r="I189" s="106"/>
    </row>
    <row r="190" spans="1:9" ht="15.75" hidden="1" thickBot="1">
      <c r="A190" s="5"/>
      <c r="B190" s="1" t="s">
        <v>24</v>
      </c>
      <c r="C190" s="6" t="s">
        <v>9</v>
      </c>
      <c r="D190" s="1" t="s">
        <v>24</v>
      </c>
      <c r="E190" s="1" t="s">
        <v>9</v>
      </c>
      <c r="F190" s="1" t="s">
        <v>26</v>
      </c>
      <c r="G190" s="1" t="s">
        <v>9</v>
      </c>
      <c r="H190" s="1" t="s">
        <v>24</v>
      </c>
      <c r="I190" s="1" t="s">
        <v>9</v>
      </c>
    </row>
    <row r="191" spans="1:9" ht="15.75" thickBot="1">
      <c r="A191" s="10" t="s">
        <v>69</v>
      </c>
      <c r="B191" s="64"/>
      <c r="C191" s="14"/>
      <c r="D191" s="64">
        <v>2</v>
      </c>
      <c r="E191" s="85">
        <f>ROUNDUP(((D191/D195)*100),2)</f>
        <v>33.340000000000003</v>
      </c>
      <c r="F191" s="4">
        <v>11</v>
      </c>
      <c r="G191" s="82">
        <f>(F191/F195)*100</f>
        <v>28.204999999999998</v>
      </c>
      <c r="H191" s="4">
        <f>+B191+D191+F191</f>
        <v>13</v>
      </c>
      <c r="I191" s="14">
        <f>(H191/H195)*100</f>
        <v>28.26</v>
      </c>
    </row>
    <row r="192" spans="1:9" ht="15.75" thickBot="1">
      <c r="A192" s="10" t="s">
        <v>70</v>
      </c>
      <c r="B192" s="1">
        <v>1</v>
      </c>
      <c r="C192" s="15">
        <f>(B192/B195)*100</f>
        <v>100</v>
      </c>
      <c r="D192" s="1">
        <v>2</v>
      </c>
      <c r="E192" s="86">
        <f>(D192/D195)*100</f>
        <v>33.33</v>
      </c>
      <c r="F192" s="1">
        <v>21</v>
      </c>
      <c r="G192" s="83">
        <f>(F192/F195)*100</f>
        <v>53.845999999999997</v>
      </c>
      <c r="H192" s="1">
        <f>+B192+D192+F192</f>
        <v>24</v>
      </c>
      <c r="I192" s="15">
        <f>(H192/H195)*100</f>
        <v>52.17</v>
      </c>
    </row>
    <row r="193" spans="1:9" ht="15.75" thickBot="1">
      <c r="A193" s="11" t="s">
        <v>71</v>
      </c>
      <c r="B193" s="64"/>
      <c r="C193" s="14"/>
      <c r="D193" s="64">
        <v>2</v>
      </c>
      <c r="E193" s="85">
        <f>(D193/D195)*100</f>
        <v>33.33</v>
      </c>
      <c r="F193" s="64">
        <v>7</v>
      </c>
      <c r="G193" s="82">
        <f>(F193/F195)*100</f>
        <v>17.949000000000002</v>
      </c>
      <c r="H193" s="64">
        <f>+B193+D193+F193</f>
        <v>9</v>
      </c>
      <c r="I193" s="14">
        <f>(H193/H195)*100</f>
        <v>19.57</v>
      </c>
    </row>
    <row r="194" spans="1:9" ht="30.75" thickBot="1">
      <c r="A194" s="10" t="s">
        <v>72</v>
      </c>
      <c r="B194" s="1"/>
      <c r="C194" s="1"/>
      <c r="D194" s="1"/>
      <c r="E194" s="1"/>
      <c r="F194" s="1"/>
      <c r="G194" s="15"/>
      <c r="H194" s="1"/>
      <c r="I194" s="15"/>
    </row>
    <row r="195" spans="1:9" ht="15.75" thickBot="1">
      <c r="A195" s="8" t="s">
        <v>23</v>
      </c>
      <c r="B195" s="64">
        <f>SUM(B191:B194)</f>
        <v>1</v>
      </c>
      <c r="C195" s="13">
        <f>SUM(C191:C194)</f>
        <v>100</v>
      </c>
      <c r="D195" s="64">
        <f>SUM(D191:D194)</f>
        <v>6</v>
      </c>
      <c r="E195" s="14">
        <f>SUM(E191:E194)</f>
        <v>100</v>
      </c>
      <c r="F195" s="64">
        <f>SUM(F191:F194)</f>
        <v>39</v>
      </c>
      <c r="G195" s="14">
        <f>SUM(G190:G194)</f>
        <v>100</v>
      </c>
      <c r="H195" s="64">
        <f>SUM(H190:H194)</f>
        <v>46</v>
      </c>
      <c r="I195" s="14">
        <f>SUM(I190:I194)</f>
        <v>100</v>
      </c>
    </row>
    <row r="198" spans="1:9">
      <c r="A198" s="93" t="s">
        <v>34</v>
      </c>
    </row>
    <row r="199" spans="1:9" ht="15.75" thickBot="1"/>
    <row r="200" spans="1:9" ht="16.5" thickTop="1" thickBot="1">
      <c r="A200" s="9" t="s">
        <v>19</v>
      </c>
      <c r="B200" s="105" t="s">
        <v>20</v>
      </c>
      <c r="C200" s="106"/>
      <c r="D200" s="107" t="s">
        <v>21</v>
      </c>
      <c r="E200" s="106"/>
      <c r="F200" s="107" t="s">
        <v>22</v>
      </c>
      <c r="G200" s="106"/>
      <c r="H200" s="107" t="s">
        <v>23</v>
      </c>
      <c r="I200" s="106"/>
    </row>
    <row r="201" spans="1:9" ht="15.75" hidden="1" thickBot="1">
      <c r="A201" s="5"/>
      <c r="B201" s="2" t="s">
        <v>24</v>
      </c>
      <c r="C201" s="3" t="s">
        <v>9</v>
      </c>
      <c r="D201" s="2" t="s">
        <v>24</v>
      </c>
      <c r="E201" s="2" t="s">
        <v>9</v>
      </c>
      <c r="F201" s="2" t="s">
        <v>26</v>
      </c>
      <c r="G201" s="2" t="s">
        <v>9</v>
      </c>
      <c r="H201" s="2" t="s">
        <v>24</v>
      </c>
      <c r="I201" s="2" t="s">
        <v>9</v>
      </c>
    </row>
    <row r="202" spans="1:9" ht="15.75" thickBot="1">
      <c r="A202" s="10" t="s">
        <v>69</v>
      </c>
      <c r="B202" s="64"/>
      <c r="C202" s="14"/>
      <c r="D202" s="64">
        <v>2</v>
      </c>
      <c r="E202" s="14">
        <f>(D202/D206)*100</f>
        <v>33.33</v>
      </c>
      <c r="F202" s="4">
        <v>11</v>
      </c>
      <c r="G202" s="14">
        <f>(F202/F206)*100</f>
        <v>28.21</v>
      </c>
      <c r="H202" s="4">
        <f>+B202+D202+F202</f>
        <v>13</v>
      </c>
      <c r="I202" s="14">
        <f>(H202/H206)*100</f>
        <v>28.26</v>
      </c>
    </row>
    <row r="203" spans="1:9" ht="15.75" thickBot="1">
      <c r="A203" s="10" t="s">
        <v>70</v>
      </c>
      <c r="B203" s="1">
        <v>1</v>
      </c>
      <c r="C203" s="15">
        <f>(B203/B206)*100</f>
        <v>100</v>
      </c>
      <c r="D203" s="1">
        <v>3</v>
      </c>
      <c r="E203" s="15">
        <f>(D203/D206)*100</f>
        <v>50</v>
      </c>
      <c r="F203" s="1">
        <v>22</v>
      </c>
      <c r="G203" s="15">
        <f>(F203/F206)*100</f>
        <v>56.41</v>
      </c>
      <c r="H203" s="1">
        <f>+B203+D203+F203</f>
        <v>26</v>
      </c>
      <c r="I203" s="15">
        <f>(H203/H206)*100</f>
        <v>56.52</v>
      </c>
    </row>
    <row r="204" spans="1:9" ht="15.75" thickBot="1">
      <c r="A204" s="11" t="s">
        <v>71</v>
      </c>
      <c r="B204" s="64"/>
      <c r="C204" s="14"/>
      <c r="D204" s="64">
        <v>1</v>
      </c>
      <c r="E204" s="14">
        <f>(D204/D206)*100</f>
        <v>16.670000000000002</v>
      </c>
      <c r="F204" s="64">
        <v>6</v>
      </c>
      <c r="G204" s="14">
        <f>(F204/F206)*100</f>
        <v>15.38</v>
      </c>
      <c r="H204" s="64">
        <f>+B204+D204+F204</f>
        <v>7</v>
      </c>
      <c r="I204" s="14">
        <f>(H204/H206)*100</f>
        <v>15.22</v>
      </c>
    </row>
    <row r="205" spans="1:9" ht="30.75" thickBot="1">
      <c r="A205" s="10" t="s">
        <v>72</v>
      </c>
      <c r="B205" s="1"/>
      <c r="C205" s="1"/>
      <c r="D205" s="1"/>
      <c r="E205" s="1"/>
      <c r="F205" s="1"/>
      <c r="G205" s="15"/>
      <c r="H205" s="1"/>
      <c r="I205" s="15"/>
    </row>
    <row r="206" spans="1:9" ht="15.75" thickBot="1">
      <c r="A206" s="8" t="s">
        <v>23</v>
      </c>
      <c r="B206" s="64">
        <f>SUM(B202:B205)</f>
        <v>1</v>
      </c>
      <c r="C206" s="13">
        <f>SUM(C202:C205)</f>
        <v>100</v>
      </c>
      <c r="D206" s="64">
        <f>SUM(D202:D205)</f>
        <v>6</v>
      </c>
      <c r="E206" s="13">
        <f>SUM(E202:E205)</f>
        <v>100</v>
      </c>
      <c r="F206" s="64">
        <f>SUM(F202:F205)</f>
        <v>39</v>
      </c>
      <c r="G206" s="14">
        <f>SUM(G201:G205)</f>
        <v>100</v>
      </c>
      <c r="H206" s="64">
        <f>SUM(H201:H205)</f>
        <v>46</v>
      </c>
      <c r="I206" s="14">
        <f>SUM(I201:I205)</f>
        <v>100</v>
      </c>
    </row>
    <row r="209" spans="1:9">
      <c r="A209" s="93" t="s">
        <v>35</v>
      </c>
    </row>
    <row r="210" spans="1:9" ht="15.75" thickBot="1"/>
    <row r="211" spans="1:9" ht="16.5" thickTop="1" thickBot="1">
      <c r="A211" s="9" t="s">
        <v>19</v>
      </c>
      <c r="B211" s="105" t="s">
        <v>20</v>
      </c>
      <c r="C211" s="106"/>
      <c r="D211" s="107" t="s">
        <v>21</v>
      </c>
      <c r="E211" s="106"/>
      <c r="F211" s="107" t="s">
        <v>22</v>
      </c>
      <c r="G211" s="106"/>
      <c r="H211" s="107" t="s">
        <v>23</v>
      </c>
      <c r="I211" s="106"/>
    </row>
    <row r="212" spans="1:9" ht="15.75" hidden="1" thickBot="1">
      <c r="A212" s="5"/>
      <c r="B212" s="2" t="s">
        <v>24</v>
      </c>
      <c r="C212" s="3" t="s">
        <v>9</v>
      </c>
      <c r="D212" s="2" t="s">
        <v>24</v>
      </c>
      <c r="E212" s="2" t="s">
        <v>9</v>
      </c>
      <c r="F212" s="2" t="s">
        <v>26</v>
      </c>
      <c r="G212" s="2" t="s">
        <v>9</v>
      </c>
      <c r="H212" s="2" t="s">
        <v>24</v>
      </c>
      <c r="I212" s="2" t="s">
        <v>9</v>
      </c>
    </row>
    <row r="213" spans="1:9" ht="15.75" thickBot="1">
      <c r="A213" s="10" t="s">
        <v>69</v>
      </c>
      <c r="B213" s="64"/>
      <c r="C213" s="14"/>
      <c r="D213" s="64">
        <v>2</v>
      </c>
      <c r="E213" s="14">
        <f>(D213/D218)*100</f>
        <v>33.33</v>
      </c>
      <c r="F213" s="4">
        <v>18</v>
      </c>
      <c r="G213" s="14">
        <f>(F213/F218)*100</f>
        <v>46.15</v>
      </c>
      <c r="H213" s="4">
        <f>+B213+D213+F213</f>
        <v>20</v>
      </c>
      <c r="I213" s="14">
        <f>(H213/H218)*100</f>
        <v>43.48</v>
      </c>
    </row>
    <row r="214" spans="1:9" ht="15.75" thickBot="1">
      <c r="A214" s="10" t="s">
        <v>70</v>
      </c>
      <c r="B214" s="1">
        <v>1</v>
      </c>
      <c r="C214" s="15">
        <f>(B214/B218)*100</f>
        <v>100</v>
      </c>
      <c r="D214" s="1">
        <v>4</v>
      </c>
      <c r="E214" s="15">
        <f>(D214/D218)*100</f>
        <v>66.67</v>
      </c>
      <c r="F214" s="1">
        <v>18</v>
      </c>
      <c r="G214" s="15">
        <f>(F214/F218)*100</f>
        <v>46.15</v>
      </c>
      <c r="H214" s="1">
        <f>+B214+D214+F214</f>
        <v>23</v>
      </c>
      <c r="I214" s="15">
        <f>(H214/H218)*100</f>
        <v>50</v>
      </c>
    </row>
    <row r="215" spans="1:9" ht="15.75" thickBot="1">
      <c r="A215" s="11" t="s">
        <v>71</v>
      </c>
      <c r="B215" s="64"/>
      <c r="C215" s="14"/>
      <c r="D215" s="64"/>
      <c r="E215" s="14"/>
      <c r="F215" s="64">
        <v>2</v>
      </c>
      <c r="G215" s="14">
        <f>ROUNDUP(((F215/F218)*100),2)</f>
        <v>5.13</v>
      </c>
      <c r="H215" s="64">
        <f>+B215+D215+F215</f>
        <v>2</v>
      </c>
      <c r="I215" s="14">
        <f>(H215/H218)*100</f>
        <v>4.3499999999999996</v>
      </c>
    </row>
    <row r="216" spans="1:9" ht="18" customHeight="1" thickBot="1">
      <c r="A216" s="10" t="s">
        <v>72</v>
      </c>
      <c r="B216" s="1"/>
      <c r="C216" s="1"/>
      <c r="D216" s="1"/>
      <c r="E216" s="1"/>
      <c r="F216" s="1"/>
      <c r="G216" s="15"/>
      <c r="H216" s="1"/>
      <c r="I216" s="15"/>
    </row>
    <row r="217" spans="1:9" ht="15.75" thickBot="1">
      <c r="A217" s="10" t="s">
        <v>88</v>
      </c>
      <c r="B217" s="64"/>
      <c r="C217" s="66"/>
      <c r="D217" s="64"/>
      <c r="E217" s="14"/>
      <c r="F217" s="64">
        <v>1</v>
      </c>
      <c r="G217" s="14">
        <f>ROUNDUP(((F217/F218)*100),2)</f>
        <v>2.57</v>
      </c>
      <c r="H217" s="64">
        <f>+B217+D217+F217</f>
        <v>1</v>
      </c>
      <c r="I217" s="14">
        <f>(H217/H218)*100</f>
        <v>2.17</v>
      </c>
    </row>
    <row r="218" spans="1:9" ht="15.75" thickBot="1">
      <c r="A218" s="8" t="s">
        <v>23</v>
      </c>
      <c r="B218" s="1">
        <f>SUM(B214:B217)</f>
        <v>1</v>
      </c>
      <c r="C218" s="15"/>
      <c r="D218" s="1">
        <f>SUM(D213:D216)</f>
        <v>6</v>
      </c>
      <c r="E218" s="15">
        <f>SUM(E213:E216)</f>
        <v>100</v>
      </c>
      <c r="F218" s="1">
        <f>SUM(F213:F217)</f>
        <v>39</v>
      </c>
      <c r="G218" s="15">
        <f>SUM(G213:G217)</f>
        <v>100</v>
      </c>
      <c r="H218" s="1">
        <f>SUM(H213:H217)</f>
        <v>46</v>
      </c>
      <c r="I218" s="15">
        <f>SUM(I213:I217)</f>
        <v>100</v>
      </c>
    </row>
  </sheetData>
  <mergeCells count="80">
    <mergeCell ref="B50:C50"/>
    <mergeCell ref="D50:E50"/>
    <mergeCell ref="F50:G50"/>
    <mergeCell ref="H50:I50"/>
    <mergeCell ref="B84:C84"/>
    <mergeCell ref="D84:E84"/>
    <mergeCell ref="F84:G84"/>
    <mergeCell ref="H84:I84"/>
    <mergeCell ref="B61:C61"/>
    <mergeCell ref="D61:E61"/>
    <mergeCell ref="F61:G61"/>
    <mergeCell ref="H61:I61"/>
    <mergeCell ref="B73:C73"/>
    <mergeCell ref="D73:E73"/>
    <mergeCell ref="F73:G73"/>
    <mergeCell ref="H73:I73"/>
    <mergeCell ref="B5:C5"/>
    <mergeCell ref="D5:E5"/>
    <mergeCell ref="F5:G5"/>
    <mergeCell ref="H5:I5"/>
    <mergeCell ref="B39:C39"/>
    <mergeCell ref="D39:E39"/>
    <mergeCell ref="F39:G39"/>
    <mergeCell ref="H39:I39"/>
    <mergeCell ref="B16:C16"/>
    <mergeCell ref="D16:E16"/>
    <mergeCell ref="F16:G16"/>
    <mergeCell ref="H16:I16"/>
    <mergeCell ref="B28:C28"/>
    <mergeCell ref="D28:E28"/>
    <mergeCell ref="F28:G28"/>
    <mergeCell ref="H28:I28"/>
    <mergeCell ref="B94:C94"/>
    <mergeCell ref="D94:E94"/>
    <mergeCell ref="F94:G94"/>
    <mergeCell ref="H94:I94"/>
    <mergeCell ref="B104:C104"/>
    <mergeCell ref="D104:E104"/>
    <mergeCell ref="F104:G104"/>
    <mergeCell ref="H104:I104"/>
    <mergeCell ref="B114:C114"/>
    <mergeCell ref="D114:E114"/>
    <mergeCell ref="F114:G114"/>
    <mergeCell ref="H114:I114"/>
    <mergeCell ref="B124:C124"/>
    <mergeCell ref="D124:E124"/>
    <mergeCell ref="F124:G124"/>
    <mergeCell ref="H124:I124"/>
    <mergeCell ref="B135:C135"/>
    <mergeCell ref="D135:E135"/>
    <mergeCell ref="F135:G135"/>
    <mergeCell ref="H135:I135"/>
    <mergeCell ref="B145:C145"/>
    <mergeCell ref="D145:E145"/>
    <mergeCell ref="F145:G145"/>
    <mergeCell ref="H145:I145"/>
    <mergeCell ref="B156:C156"/>
    <mergeCell ref="D156:E156"/>
    <mergeCell ref="F156:G156"/>
    <mergeCell ref="H156:I156"/>
    <mergeCell ref="B167:C167"/>
    <mergeCell ref="D167:E167"/>
    <mergeCell ref="F167:G167"/>
    <mergeCell ref="H167:I167"/>
    <mergeCell ref="B178:C178"/>
    <mergeCell ref="D178:E178"/>
    <mergeCell ref="F178:G178"/>
    <mergeCell ref="H178:I178"/>
    <mergeCell ref="B189:C189"/>
    <mergeCell ref="D189:E189"/>
    <mergeCell ref="F189:G189"/>
    <mergeCell ref="H189:I189"/>
    <mergeCell ref="B200:C200"/>
    <mergeCell ref="D200:E200"/>
    <mergeCell ref="F200:G200"/>
    <mergeCell ref="H200:I200"/>
    <mergeCell ref="B211:C211"/>
    <mergeCell ref="D211:E211"/>
    <mergeCell ref="F211:G211"/>
    <mergeCell ref="H211:I211"/>
  </mergeCells>
  <hyperlinks>
    <hyperlink ref="R164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2"/>
  <sheetViews>
    <sheetView topLeftCell="A49" workbookViewId="0">
      <selection activeCell="E17" sqref="E17"/>
    </sheetView>
  </sheetViews>
  <sheetFormatPr baseColWidth="10" defaultRowHeight="15"/>
  <cols>
    <col min="1" max="1" width="26.140625" style="38" customWidth="1"/>
    <col min="2" max="2" width="7.85546875" customWidth="1"/>
    <col min="3" max="3" width="11.7109375" customWidth="1"/>
    <col min="4" max="4" width="5.5703125" customWidth="1"/>
    <col min="5" max="5" width="13.42578125" style="95" customWidth="1"/>
    <col min="6" max="6" width="7.85546875" style="95" hidden="1" customWidth="1"/>
    <col min="7" max="7" width="12.42578125" style="95" customWidth="1"/>
  </cols>
  <sheetData>
    <row r="2" spans="1:7">
      <c r="A2" s="100" t="s">
        <v>47</v>
      </c>
    </row>
    <row r="3" spans="1:7" ht="15.75" thickBot="1"/>
    <row r="4" spans="1:7" s="24" customFormat="1" ht="15.75" thickBot="1">
      <c r="A4" s="25" t="s">
        <v>57</v>
      </c>
      <c r="B4" s="115" t="s">
        <v>20</v>
      </c>
      <c r="C4" s="116"/>
      <c r="D4" s="115" t="s">
        <v>21</v>
      </c>
      <c r="E4" s="116"/>
      <c r="F4" s="117" t="s">
        <v>23</v>
      </c>
      <c r="G4" s="118"/>
    </row>
    <row r="5" spans="1:7" ht="16.5" hidden="1" thickTop="1" thickBot="1">
      <c r="A5" s="23"/>
      <c r="B5" s="17" t="s">
        <v>26</v>
      </c>
      <c r="C5" s="18" t="s">
        <v>9</v>
      </c>
      <c r="D5" s="17" t="s">
        <v>24</v>
      </c>
      <c r="E5" s="96" t="s">
        <v>9</v>
      </c>
      <c r="F5" s="96" t="s">
        <v>24</v>
      </c>
      <c r="G5" s="96" t="s">
        <v>9</v>
      </c>
    </row>
    <row r="6" spans="1:7" ht="16.5" thickTop="1" thickBot="1">
      <c r="A6" s="23" t="s">
        <v>59</v>
      </c>
      <c r="B6" s="19"/>
      <c r="C6" s="19"/>
      <c r="D6" s="19">
        <v>1</v>
      </c>
      <c r="E6" s="22">
        <f>(D6/D$9)*100</f>
        <v>16.670000000000002</v>
      </c>
      <c r="F6" s="97">
        <f>+B6+D6</f>
        <v>1</v>
      </c>
      <c r="G6" s="22">
        <f>ROUNDDOWN(((F6/F$9)*100),2)</f>
        <v>14.28</v>
      </c>
    </row>
    <row r="7" spans="1:7" ht="15.75" thickBot="1">
      <c r="A7" s="23" t="s">
        <v>60</v>
      </c>
      <c r="B7" s="20">
        <v>1</v>
      </c>
      <c r="C7" s="20">
        <f>(B7/B$9)*100</f>
        <v>100</v>
      </c>
      <c r="D7" s="20">
        <v>4</v>
      </c>
      <c r="E7" s="21">
        <f>ROUNDDOWN(((D7/D$9)*100),2)</f>
        <v>66.66</v>
      </c>
      <c r="F7" s="98">
        <f>+B7+D7</f>
        <v>5</v>
      </c>
      <c r="G7" s="21">
        <f>(F7/F$9)*100</f>
        <v>71.430000000000007</v>
      </c>
    </row>
    <row r="8" spans="1:7" ht="15.75" thickBot="1">
      <c r="A8" s="30" t="s">
        <v>58</v>
      </c>
      <c r="B8" s="19"/>
      <c r="C8" s="19"/>
      <c r="D8" s="19">
        <v>1</v>
      </c>
      <c r="E8" s="22">
        <f>(D8/D$9)*100</f>
        <v>16.670000000000002</v>
      </c>
      <c r="F8" s="97">
        <f>+B8+D8</f>
        <v>1</v>
      </c>
      <c r="G8" s="22">
        <f>(F8/F$9)*100</f>
        <v>14.29</v>
      </c>
    </row>
    <row r="9" spans="1:7" ht="15.75" thickBot="1">
      <c r="A9" s="31" t="s">
        <v>61</v>
      </c>
      <c r="B9" s="20">
        <f t="shared" ref="B9:G9" si="0">SUM(B6:B8)</f>
        <v>1</v>
      </c>
      <c r="C9" s="20">
        <f t="shared" si="0"/>
        <v>100</v>
      </c>
      <c r="D9" s="20">
        <f t="shared" si="0"/>
        <v>6</v>
      </c>
      <c r="E9" s="21">
        <f>SUM(E6:E8)</f>
        <v>100</v>
      </c>
      <c r="F9" s="21">
        <f t="shared" si="0"/>
        <v>7</v>
      </c>
      <c r="G9" s="21">
        <f t="shared" si="0"/>
        <v>100</v>
      </c>
    </row>
    <row r="12" spans="1:7">
      <c r="A12" s="100" t="s">
        <v>48</v>
      </c>
    </row>
    <row r="13" spans="1:7" ht="15.75" thickBot="1"/>
    <row r="14" spans="1:7" s="24" customFormat="1" ht="15.75" thickBot="1">
      <c r="A14" s="25" t="s">
        <v>62</v>
      </c>
      <c r="B14" s="115" t="s">
        <v>20</v>
      </c>
      <c r="C14" s="116"/>
      <c r="D14" s="115" t="s">
        <v>21</v>
      </c>
      <c r="E14" s="116"/>
      <c r="F14" s="117" t="s">
        <v>23</v>
      </c>
      <c r="G14" s="118"/>
    </row>
    <row r="15" spans="1:7" ht="16.5" hidden="1" thickTop="1" thickBot="1">
      <c r="A15" s="23"/>
      <c r="B15" s="17" t="s">
        <v>26</v>
      </c>
      <c r="C15" s="18" t="s">
        <v>9</v>
      </c>
      <c r="D15" s="17" t="s">
        <v>24</v>
      </c>
      <c r="E15" s="96" t="s">
        <v>9</v>
      </c>
      <c r="F15" s="96" t="s">
        <v>24</v>
      </c>
      <c r="G15" s="96" t="s">
        <v>9</v>
      </c>
    </row>
    <row r="16" spans="1:7" ht="16.5" thickTop="1" thickBot="1">
      <c r="A16" s="23" t="s">
        <v>63</v>
      </c>
      <c r="B16" s="19"/>
      <c r="C16" s="19"/>
      <c r="D16" s="19">
        <v>1</v>
      </c>
      <c r="E16" s="22">
        <f>(D16/D$20)*100</f>
        <v>16.670000000000002</v>
      </c>
      <c r="F16" s="97">
        <f>+B16+D16</f>
        <v>1</v>
      </c>
      <c r="G16" s="22">
        <f>(F16/F$20)*100</f>
        <v>14.29</v>
      </c>
    </row>
    <row r="17" spans="1:7" ht="15.75" thickBot="1">
      <c r="A17" s="33" t="s">
        <v>73</v>
      </c>
      <c r="B17" s="20">
        <v>1</v>
      </c>
      <c r="C17" s="20">
        <f>(B17/B$20)*100</f>
        <v>100</v>
      </c>
      <c r="D17" s="20">
        <v>1</v>
      </c>
      <c r="E17" s="21">
        <f>(D17/D$20)*100</f>
        <v>16.670000000000002</v>
      </c>
      <c r="F17" s="98">
        <f>+B17+D17</f>
        <v>2</v>
      </c>
      <c r="G17" s="21">
        <f>(F17/F$20)*100</f>
        <v>28.57</v>
      </c>
    </row>
    <row r="18" spans="1:7" ht="15.75" thickBot="1">
      <c r="A18" s="23" t="s">
        <v>74</v>
      </c>
      <c r="B18" s="19"/>
      <c r="C18" s="19"/>
      <c r="D18" s="19">
        <v>1</v>
      </c>
      <c r="E18" s="22">
        <f>ROUNDDOWN(((D18/D$20)*100),2)</f>
        <v>16.66</v>
      </c>
      <c r="F18" s="97">
        <f>+B18+D18</f>
        <v>1</v>
      </c>
      <c r="G18" s="22">
        <f>ROUNDDOWN(((F18/F$20)*100),2)</f>
        <v>14.28</v>
      </c>
    </row>
    <row r="19" spans="1:7" ht="15.75" thickBot="1">
      <c r="A19" s="23" t="s">
        <v>75</v>
      </c>
      <c r="B19" s="20"/>
      <c r="C19" s="20"/>
      <c r="D19" s="20">
        <v>3</v>
      </c>
      <c r="E19" s="21">
        <f>(D19/D$20)*100</f>
        <v>50</v>
      </c>
      <c r="F19" s="98">
        <f>+B19+D19</f>
        <v>3</v>
      </c>
      <c r="G19" s="21">
        <f>(F19/F$20)*100</f>
        <v>42.86</v>
      </c>
    </row>
    <row r="20" spans="1:7" ht="15.75" thickBot="1">
      <c r="A20" s="32" t="s">
        <v>23</v>
      </c>
      <c r="B20" s="19">
        <f>SUM(B16:B18)</f>
        <v>1</v>
      </c>
      <c r="C20" s="19">
        <f>SUM(C16:C18)</f>
        <v>100</v>
      </c>
      <c r="D20" s="19">
        <f>SUM(D16:D19)</f>
        <v>6</v>
      </c>
      <c r="E20" s="22">
        <f>SUM(E16:E19)</f>
        <v>100</v>
      </c>
      <c r="F20" s="97">
        <f>SUM(F16:F19)</f>
        <v>7</v>
      </c>
      <c r="G20" s="22">
        <f>SUM(G16:G19)</f>
        <v>100</v>
      </c>
    </row>
    <row r="23" spans="1:7">
      <c r="A23" s="100" t="s">
        <v>49</v>
      </c>
    </row>
    <row r="24" spans="1:7" ht="15.75" thickBot="1"/>
    <row r="25" spans="1:7" s="24" customFormat="1" ht="15.75" thickBot="1">
      <c r="A25" s="25" t="s">
        <v>64</v>
      </c>
      <c r="B25" s="115" t="s">
        <v>20</v>
      </c>
      <c r="C25" s="116"/>
      <c r="D25" s="115" t="s">
        <v>21</v>
      </c>
      <c r="E25" s="116"/>
      <c r="F25" s="117" t="s">
        <v>23</v>
      </c>
      <c r="G25" s="118"/>
    </row>
    <row r="26" spans="1:7" ht="16.5" hidden="1" thickTop="1" thickBot="1">
      <c r="A26" s="23"/>
      <c r="B26" s="17" t="s">
        <v>26</v>
      </c>
      <c r="C26" s="18" t="s">
        <v>9</v>
      </c>
      <c r="D26" s="17" t="s">
        <v>24</v>
      </c>
      <c r="E26" s="96" t="s">
        <v>9</v>
      </c>
      <c r="F26" s="96" t="s">
        <v>24</v>
      </c>
      <c r="G26" s="96" t="s">
        <v>9</v>
      </c>
    </row>
    <row r="27" spans="1:7" ht="16.5" thickTop="1" thickBot="1">
      <c r="A27" s="23" t="s">
        <v>76</v>
      </c>
      <c r="B27" s="19"/>
      <c r="C27" s="19"/>
      <c r="D27" s="19">
        <v>1</v>
      </c>
      <c r="E27" s="22">
        <f>(D27/D$30)*100</f>
        <v>16.670000000000002</v>
      </c>
      <c r="F27" s="22">
        <f>+B27+D27</f>
        <v>1</v>
      </c>
      <c r="G27" s="22">
        <f>(F27/F$30)*100</f>
        <v>14.29</v>
      </c>
    </row>
    <row r="28" spans="1:7" ht="15.75" thickBot="1">
      <c r="A28" s="23" t="s">
        <v>65</v>
      </c>
      <c r="B28" s="20"/>
      <c r="C28" s="20"/>
      <c r="D28" s="20">
        <v>1</v>
      </c>
      <c r="E28" s="21">
        <f>(D28/D$30)*100</f>
        <v>16.670000000000002</v>
      </c>
      <c r="F28" s="21">
        <f>+B28+D28</f>
        <v>1</v>
      </c>
      <c r="G28" s="21">
        <f>(F28/F$30)*100</f>
        <v>14.29</v>
      </c>
    </row>
    <row r="29" spans="1:7" ht="15.75" thickBot="1">
      <c r="A29" s="23" t="s">
        <v>77</v>
      </c>
      <c r="B29" s="19">
        <v>1</v>
      </c>
      <c r="C29" s="19">
        <f>(B29/B$30)*100</f>
        <v>100</v>
      </c>
      <c r="D29" s="19">
        <v>4</v>
      </c>
      <c r="E29" s="22">
        <f>ROUNDDOWN(((D29/D$30)*100),2)</f>
        <v>66.66</v>
      </c>
      <c r="F29" s="22">
        <f>+B29+D29</f>
        <v>5</v>
      </c>
      <c r="G29" s="22">
        <f>ROUNDDOWN(((F29/F$30)*100),2)</f>
        <v>71.42</v>
      </c>
    </row>
    <row r="30" spans="1:7" ht="15.75" thickBot="1">
      <c r="A30" s="32" t="s">
        <v>23</v>
      </c>
      <c r="B30" s="20">
        <f t="shared" ref="B30:G30" si="1">SUM(B27:B29)</f>
        <v>1</v>
      </c>
      <c r="C30" s="20">
        <f t="shared" si="1"/>
        <v>100</v>
      </c>
      <c r="D30" s="20">
        <f t="shared" si="1"/>
        <v>6</v>
      </c>
      <c r="E30" s="21">
        <f t="shared" si="1"/>
        <v>100</v>
      </c>
      <c r="F30" s="21">
        <f t="shared" si="1"/>
        <v>7</v>
      </c>
      <c r="G30" s="21">
        <f t="shared" si="1"/>
        <v>100</v>
      </c>
    </row>
    <row r="33" spans="1:7">
      <c r="A33" s="100" t="s">
        <v>50</v>
      </c>
    </row>
    <row r="34" spans="1:7" ht="15.75" thickBot="1"/>
    <row r="35" spans="1:7" s="24" customFormat="1" ht="15.75" thickBot="1">
      <c r="A35" s="25" t="s">
        <v>64</v>
      </c>
      <c r="B35" s="115" t="s">
        <v>20</v>
      </c>
      <c r="C35" s="116"/>
      <c r="D35" s="115" t="s">
        <v>21</v>
      </c>
      <c r="E35" s="116"/>
      <c r="F35" s="117" t="s">
        <v>23</v>
      </c>
      <c r="G35" s="118"/>
    </row>
    <row r="36" spans="1:7" ht="16.5" hidden="1" thickTop="1" thickBot="1">
      <c r="A36" s="23"/>
      <c r="B36" s="17" t="s">
        <v>26</v>
      </c>
      <c r="C36" s="18" t="s">
        <v>9</v>
      </c>
      <c r="D36" s="17" t="s">
        <v>24</v>
      </c>
      <c r="E36" s="96" t="s">
        <v>9</v>
      </c>
      <c r="F36" s="96" t="s">
        <v>24</v>
      </c>
      <c r="G36" s="96" t="s">
        <v>9</v>
      </c>
    </row>
    <row r="37" spans="1:7" ht="16.5" thickTop="1" thickBot="1">
      <c r="A37" s="23" t="s">
        <v>67</v>
      </c>
      <c r="B37" s="19">
        <v>1</v>
      </c>
      <c r="C37" s="19">
        <f>(B37/B$39)*100</f>
        <v>100</v>
      </c>
      <c r="D37" s="19">
        <v>3</v>
      </c>
      <c r="E37" s="22">
        <f>(D37/D$39)*100</f>
        <v>50</v>
      </c>
      <c r="F37" s="97">
        <f>+B37+D37</f>
        <v>4</v>
      </c>
      <c r="G37" s="22">
        <f>(F37/F$39)*100</f>
        <v>57.14</v>
      </c>
    </row>
    <row r="38" spans="1:7" ht="15.75" thickBot="1">
      <c r="A38" s="23" t="s">
        <v>68</v>
      </c>
      <c r="B38" s="20"/>
      <c r="C38" s="20"/>
      <c r="D38" s="20">
        <v>3</v>
      </c>
      <c r="E38" s="21">
        <f>(D38/D$39)*100</f>
        <v>50</v>
      </c>
      <c r="F38" s="98">
        <f>+B38+D38</f>
        <v>3</v>
      </c>
      <c r="G38" s="21">
        <f>(F38/F$39)*100</f>
        <v>42.86</v>
      </c>
    </row>
    <row r="39" spans="1:7" ht="15.75" thickBot="1">
      <c r="A39" s="23" t="s">
        <v>23</v>
      </c>
      <c r="B39" s="19">
        <f t="shared" ref="B39:G39" si="2">SUM(B37:B38)</f>
        <v>1</v>
      </c>
      <c r="C39" s="19">
        <f t="shared" si="2"/>
        <v>100</v>
      </c>
      <c r="D39" s="19">
        <f t="shared" si="2"/>
        <v>6</v>
      </c>
      <c r="E39" s="22">
        <f t="shared" si="2"/>
        <v>100</v>
      </c>
      <c r="F39" s="97">
        <f t="shared" si="2"/>
        <v>7</v>
      </c>
      <c r="G39" s="22">
        <f t="shared" si="2"/>
        <v>100</v>
      </c>
    </row>
    <row r="42" spans="1:7">
      <c r="A42" s="100" t="s">
        <v>51</v>
      </c>
    </row>
    <row r="43" spans="1:7" ht="15.75" thickBot="1"/>
    <row r="44" spans="1:7" s="24" customFormat="1" ht="15.75" thickBot="1">
      <c r="A44" s="25" t="s">
        <v>66</v>
      </c>
      <c r="B44" s="115" t="s">
        <v>20</v>
      </c>
      <c r="C44" s="116"/>
      <c r="D44" s="115" t="s">
        <v>21</v>
      </c>
      <c r="E44" s="116"/>
      <c r="F44" s="117" t="s">
        <v>23</v>
      </c>
      <c r="G44" s="118"/>
    </row>
    <row r="45" spans="1:7" ht="16.5" thickTop="1" thickBot="1">
      <c r="A45" s="23" t="s">
        <v>69</v>
      </c>
      <c r="B45" s="19">
        <v>1</v>
      </c>
      <c r="C45" s="19">
        <f>(B45/B$49)*100</f>
        <v>100</v>
      </c>
      <c r="D45" s="19">
        <v>2</v>
      </c>
      <c r="E45" s="22">
        <f>(D45/D$49)*100</f>
        <v>33.33</v>
      </c>
      <c r="F45" s="97">
        <f>+B45+D45</f>
        <v>3</v>
      </c>
      <c r="G45" s="22">
        <f>(F45/F$49)*100</f>
        <v>42.86</v>
      </c>
    </row>
    <row r="46" spans="1:7" ht="15.75" thickBot="1">
      <c r="A46" s="23" t="s">
        <v>70</v>
      </c>
      <c r="B46" s="20"/>
      <c r="C46" s="20"/>
      <c r="D46" s="20">
        <v>4</v>
      </c>
      <c r="E46" s="21">
        <f>(D46/D$49)*100</f>
        <v>66.67</v>
      </c>
      <c r="F46" s="98">
        <f>+B46+D46</f>
        <v>4</v>
      </c>
      <c r="G46" s="21">
        <f>(F46/F$49)*100</f>
        <v>57.14</v>
      </c>
    </row>
    <row r="47" spans="1:7" ht="15.75" hidden="1" thickBot="1">
      <c r="A47" s="23" t="s">
        <v>71</v>
      </c>
      <c r="B47" s="19"/>
      <c r="C47" s="19"/>
      <c r="D47" s="19"/>
      <c r="E47" s="22">
        <f>(D47/D$49)*100</f>
        <v>0</v>
      </c>
      <c r="F47" s="97">
        <f>+B47+D47</f>
        <v>0</v>
      </c>
      <c r="G47" s="22">
        <f>(F47/F$49)*100</f>
        <v>0</v>
      </c>
    </row>
    <row r="48" spans="1:7" ht="15.75" hidden="1" thickBot="1">
      <c r="A48" s="23" t="s">
        <v>72</v>
      </c>
      <c r="B48" s="20"/>
      <c r="C48" s="20"/>
      <c r="D48" s="20"/>
      <c r="E48" s="21">
        <f>(D48/D$49)*100</f>
        <v>0</v>
      </c>
      <c r="F48" s="98">
        <f>+B48+D48</f>
        <v>0</v>
      </c>
      <c r="G48" s="21">
        <f>(F48/F$49)*100</f>
        <v>0</v>
      </c>
    </row>
    <row r="49" spans="1:7" ht="15.75" thickBot="1">
      <c r="A49" s="32" t="s">
        <v>23</v>
      </c>
      <c r="B49" s="19">
        <f t="shared" ref="B49:G49" si="3">SUM(B45:B48)</f>
        <v>1</v>
      </c>
      <c r="C49" s="19">
        <f t="shared" si="3"/>
        <v>100</v>
      </c>
      <c r="D49" s="19">
        <f t="shared" si="3"/>
        <v>6</v>
      </c>
      <c r="E49" s="22">
        <f t="shared" si="3"/>
        <v>100</v>
      </c>
      <c r="F49" s="22">
        <f t="shared" si="3"/>
        <v>7</v>
      </c>
      <c r="G49" s="22">
        <f t="shared" si="3"/>
        <v>100</v>
      </c>
    </row>
    <row r="51" spans="1:7">
      <c r="A51" s="100" t="s">
        <v>52</v>
      </c>
    </row>
    <row r="52" spans="1:7" ht="15.75" thickBot="1"/>
    <row r="53" spans="1:7" s="27" customFormat="1" ht="15.75" thickBot="1">
      <c r="A53" s="25" t="s">
        <v>66</v>
      </c>
      <c r="B53" s="115" t="s">
        <v>20</v>
      </c>
      <c r="C53" s="116"/>
      <c r="D53" s="115" t="s">
        <v>21</v>
      </c>
      <c r="E53" s="116"/>
      <c r="F53" s="117" t="s">
        <v>23</v>
      </c>
      <c r="G53" s="118"/>
    </row>
    <row r="54" spans="1:7" s="28" customFormat="1" ht="16.5" hidden="1" thickTop="1" thickBot="1">
      <c r="A54" s="23"/>
      <c r="B54" s="17" t="s">
        <v>26</v>
      </c>
      <c r="C54" s="18" t="s">
        <v>9</v>
      </c>
      <c r="D54" s="17" t="s">
        <v>24</v>
      </c>
      <c r="E54" s="96" t="s">
        <v>9</v>
      </c>
      <c r="F54" s="96" t="s">
        <v>24</v>
      </c>
      <c r="G54" s="96" t="s">
        <v>9</v>
      </c>
    </row>
    <row r="55" spans="1:7" s="27" customFormat="1" ht="16.5" hidden="1" thickTop="1" thickBot="1">
      <c r="A55" s="23" t="s">
        <v>69</v>
      </c>
      <c r="B55" s="19"/>
      <c r="C55" s="19"/>
      <c r="D55" s="19"/>
      <c r="E55" s="22"/>
      <c r="F55" s="97"/>
      <c r="G55" s="22"/>
    </row>
    <row r="56" spans="1:7" s="27" customFormat="1" ht="16.5" thickTop="1" thickBot="1">
      <c r="A56" s="23" t="s">
        <v>70</v>
      </c>
      <c r="B56" s="20">
        <v>1</v>
      </c>
      <c r="C56" s="20">
        <f>(B56/B$49)*100</f>
        <v>100</v>
      </c>
      <c r="D56" s="20">
        <v>4</v>
      </c>
      <c r="E56" s="21">
        <f>(D56/D$49)*100</f>
        <v>66.67</v>
      </c>
      <c r="F56" s="98">
        <f>+B56+D56</f>
        <v>5</v>
      </c>
      <c r="G56" s="21">
        <f>(F56/F$49)*100</f>
        <v>71.430000000000007</v>
      </c>
    </row>
    <row r="57" spans="1:7" s="27" customFormat="1" ht="15.75" thickBot="1">
      <c r="A57" s="23" t="s">
        <v>71</v>
      </c>
      <c r="B57" s="19"/>
      <c r="C57" s="19"/>
      <c r="D57" s="19">
        <v>2</v>
      </c>
      <c r="E57" s="22">
        <f>(D57/D$49)*100</f>
        <v>33.33</v>
      </c>
      <c r="F57" s="97">
        <f>+B57+D57</f>
        <v>2</v>
      </c>
      <c r="G57" s="22">
        <f>(F57/F$49)*100</f>
        <v>28.57</v>
      </c>
    </row>
    <row r="58" spans="1:7" s="27" customFormat="1" ht="15.75" hidden="1" thickBot="1">
      <c r="A58" s="23" t="s">
        <v>72</v>
      </c>
      <c r="B58" s="20"/>
      <c r="C58" s="20"/>
      <c r="D58" s="20"/>
      <c r="E58" s="21"/>
      <c r="F58" s="98"/>
      <c r="G58" s="21"/>
    </row>
    <row r="59" spans="1:7" s="27" customFormat="1" ht="15.75" thickBot="1">
      <c r="A59" s="32" t="s">
        <v>23</v>
      </c>
      <c r="B59" s="19">
        <f>SUM(B55:B58)</f>
        <v>1</v>
      </c>
      <c r="C59" s="19">
        <f t="shared" ref="C59" si="4">SUM(C55:C58)</f>
        <v>100</v>
      </c>
      <c r="D59" s="19">
        <f t="shared" ref="D59" si="5">SUM(D55:D58)</f>
        <v>6</v>
      </c>
      <c r="E59" s="22">
        <f>SUM(E55:E58)</f>
        <v>100</v>
      </c>
      <c r="F59" s="22">
        <f t="shared" ref="F59" si="6">SUM(F55:F58)</f>
        <v>7</v>
      </c>
      <c r="G59" s="22">
        <f t="shared" ref="G59" si="7">SUM(G55:G58)</f>
        <v>100</v>
      </c>
    </row>
    <row r="61" spans="1:7">
      <c r="A61" s="100" t="s">
        <v>53</v>
      </c>
    </row>
    <row r="62" spans="1:7" ht="15.75" thickBot="1"/>
    <row r="63" spans="1:7" ht="15.75" thickBot="1">
      <c r="A63" s="25" t="s">
        <v>66</v>
      </c>
      <c r="B63" s="115" t="s">
        <v>20</v>
      </c>
      <c r="C63" s="116"/>
      <c r="D63" s="115" t="s">
        <v>21</v>
      </c>
      <c r="E63" s="116"/>
      <c r="F63" s="117" t="s">
        <v>23</v>
      </c>
      <c r="G63" s="118"/>
    </row>
    <row r="64" spans="1:7" ht="16.5" hidden="1" thickTop="1" thickBot="1">
      <c r="A64" s="23"/>
      <c r="B64" s="17" t="s">
        <v>26</v>
      </c>
      <c r="C64" s="18" t="s">
        <v>9</v>
      </c>
      <c r="D64" s="17" t="s">
        <v>24</v>
      </c>
      <c r="E64" s="96" t="s">
        <v>9</v>
      </c>
      <c r="F64" s="96" t="s">
        <v>24</v>
      </c>
      <c r="G64" s="96" t="s">
        <v>9</v>
      </c>
    </row>
    <row r="65" spans="1:7" ht="16.5" thickTop="1" thickBot="1">
      <c r="A65" s="23" t="s">
        <v>69</v>
      </c>
      <c r="B65" s="19">
        <v>1</v>
      </c>
      <c r="C65" s="19">
        <f>(B65/B$49)*100</f>
        <v>100</v>
      </c>
      <c r="D65" s="19"/>
      <c r="E65" s="22"/>
      <c r="F65" s="97">
        <f>+B65+D65</f>
        <v>1</v>
      </c>
      <c r="G65" s="22">
        <f>(F65/F$49)*100</f>
        <v>14.29</v>
      </c>
    </row>
    <row r="66" spans="1:7" ht="15.75" thickBot="1">
      <c r="A66" s="23" t="s">
        <v>70</v>
      </c>
      <c r="B66" s="20"/>
      <c r="C66" s="20"/>
      <c r="D66" s="20">
        <v>4</v>
      </c>
      <c r="E66" s="21">
        <f>(D66/D$49)*100</f>
        <v>66.67</v>
      </c>
      <c r="F66" s="98">
        <f>+B66+D66</f>
        <v>4</v>
      </c>
      <c r="G66" s="21">
        <f>(F66/F$49)*100</f>
        <v>57.14</v>
      </c>
    </row>
    <row r="67" spans="1:7" ht="15.75" thickBot="1">
      <c r="A67" s="23" t="s">
        <v>71</v>
      </c>
      <c r="B67" s="19"/>
      <c r="C67" s="19"/>
      <c r="D67" s="19">
        <v>2</v>
      </c>
      <c r="E67" s="22">
        <f>(D67/D$49)*100</f>
        <v>33.33</v>
      </c>
      <c r="F67" s="97">
        <f>+B67+D67</f>
        <v>2</v>
      </c>
      <c r="G67" s="22">
        <f>(F67/F$49)*100</f>
        <v>28.57</v>
      </c>
    </row>
    <row r="68" spans="1:7" ht="15.75" hidden="1" thickBot="1">
      <c r="A68" s="23" t="s">
        <v>72</v>
      </c>
      <c r="B68" s="20"/>
      <c r="C68" s="20"/>
      <c r="D68" s="20"/>
      <c r="E68" s="21"/>
      <c r="F68" s="98"/>
      <c r="G68" s="21"/>
    </row>
    <row r="69" spans="1:7" ht="15.75" thickBot="1">
      <c r="A69" s="32" t="s">
        <v>23</v>
      </c>
      <c r="B69" s="19">
        <f>SUM(B65:B68)</f>
        <v>1</v>
      </c>
      <c r="C69" s="19">
        <f t="shared" ref="C69" si="8">SUM(C65:C68)</f>
        <v>100</v>
      </c>
      <c r="D69" s="19">
        <f t="shared" ref="D69" si="9">SUM(D65:D68)</f>
        <v>6</v>
      </c>
      <c r="E69" s="22">
        <f>SUM(E65:E68)</f>
        <v>100</v>
      </c>
      <c r="F69" s="22">
        <f t="shared" ref="F69" si="10">SUM(F65:F68)</f>
        <v>7</v>
      </c>
      <c r="G69" s="22">
        <f t="shared" ref="G69" si="11">SUM(G65:G68)</f>
        <v>100</v>
      </c>
    </row>
    <row r="72" spans="1:7">
      <c r="A72" s="100" t="s">
        <v>54</v>
      </c>
    </row>
    <row r="73" spans="1:7" ht="15.75" thickBot="1"/>
    <row r="74" spans="1:7" ht="15.75" thickBot="1">
      <c r="A74" s="25" t="s">
        <v>66</v>
      </c>
      <c r="B74" s="115" t="s">
        <v>20</v>
      </c>
      <c r="C74" s="116"/>
      <c r="D74" s="115" t="s">
        <v>21</v>
      </c>
      <c r="E74" s="116"/>
      <c r="F74" s="117" t="s">
        <v>23</v>
      </c>
      <c r="G74" s="118"/>
    </row>
    <row r="75" spans="1:7" ht="16.5" hidden="1" thickTop="1" thickBot="1">
      <c r="A75" s="23"/>
      <c r="B75" s="17" t="s">
        <v>26</v>
      </c>
      <c r="C75" s="18" t="s">
        <v>9</v>
      </c>
      <c r="D75" s="17" t="s">
        <v>24</v>
      </c>
      <c r="E75" s="96" t="s">
        <v>9</v>
      </c>
      <c r="F75" s="96" t="s">
        <v>24</v>
      </c>
      <c r="G75" s="96" t="s">
        <v>9</v>
      </c>
    </row>
    <row r="76" spans="1:7" ht="16.5" thickTop="1" thickBot="1">
      <c r="A76" s="23" t="s">
        <v>69</v>
      </c>
      <c r="B76" s="19">
        <v>1</v>
      </c>
      <c r="C76" s="19">
        <f>(B76/B$49)*100</f>
        <v>100</v>
      </c>
      <c r="D76" s="19">
        <v>2</v>
      </c>
      <c r="E76" s="22">
        <f>(D76/D$49)*100</f>
        <v>33.33</v>
      </c>
      <c r="F76" s="97">
        <f>+B76+D76</f>
        <v>3</v>
      </c>
      <c r="G76" s="22">
        <f>(F76/F$49)*100</f>
        <v>42.86</v>
      </c>
    </row>
    <row r="77" spans="1:7" ht="15.75" thickBot="1">
      <c r="A77" s="23" t="s">
        <v>70</v>
      </c>
      <c r="B77" s="20"/>
      <c r="C77" s="20"/>
      <c r="D77" s="20">
        <v>3</v>
      </c>
      <c r="E77" s="21">
        <f>(D77/D$49)*100</f>
        <v>50</v>
      </c>
      <c r="F77" s="98">
        <f>+B77+D77</f>
        <v>3</v>
      </c>
      <c r="G77" s="21">
        <f>(F77/F$49)*100</f>
        <v>42.86</v>
      </c>
    </row>
    <row r="78" spans="1:7" ht="15.75" thickBot="1">
      <c r="A78" s="23" t="s">
        <v>71</v>
      </c>
      <c r="B78" s="19"/>
      <c r="C78" s="19"/>
      <c r="D78" s="19">
        <v>1</v>
      </c>
      <c r="E78" s="22">
        <f>(D78/D$49)*100</f>
        <v>16.670000000000002</v>
      </c>
      <c r="F78" s="97">
        <f>+B78+D78</f>
        <v>1</v>
      </c>
      <c r="G78" s="22">
        <f>ROUNDDOWN(((F78/F$49)*100),2)</f>
        <v>14.28</v>
      </c>
    </row>
    <row r="79" spans="1:7" ht="15.75" hidden="1" thickBot="1">
      <c r="A79" s="23" t="s">
        <v>72</v>
      </c>
      <c r="B79" s="20"/>
      <c r="C79" s="20"/>
      <c r="D79" s="20"/>
      <c r="E79" s="21"/>
      <c r="F79" s="98"/>
      <c r="G79" s="21"/>
    </row>
    <row r="80" spans="1:7" ht="15.75" thickBot="1">
      <c r="A80" s="32" t="s">
        <v>23</v>
      </c>
      <c r="B80" s="19">
        <f>SUM(B76:B79)</f>
        <v>1</v>
      </c>
      <c r="C80" s="19">
        <f t="shared" ref="C80" si="12">SUM(C76:C79)</f>
        <v>100</v>
      </c>
      <c r="D80" s="19">
        <f t="shared" ref="D80" si="13">SUM(D76:D79)</f>
        <v>6</v>
      </c>
      <c r="E80" s="22">
        <f>SUM(E76:E79)</f>
        <v>100</v>
      </c>
      <c r="F80" s="22">
        <f t="shared" ref="F80" si="14">SUM(F76:F79)</f>
        <v>7</v>
      </c>
      <c r="G80" s="22">
        <f t="shared" ref="G80" si="15">SUM(G76:G79)</f>
        <v>100</v>
      </c>
    </row>
    <row r="82" spans="1:7">
      <c r="A82" s="100" t="s">
        <v>55</v>
      </c>
    </row>
    <row r="83" spans="1:7" ht="15.75" thickBot="1"/>
    <row r="84" spans="1:7" ht="15.75" thickBot="1">
      <c r="A84" s="25" t="s">
        <v>66</v>
      </c>
      <c r="B84" s="115" t="s">
        <v>20</v>
      </c>
      <c r="C84" s="116"/>
      <c r="D84" s="115" t="s">
        <v>21</v>
      </c>
      <c r="E84" s="116"/>
      <c r="F84" s="117" t="s">
        <v>23</v>
      </c>
      <c r="G84" s="118"/>
    </row>
    <row r="85" spans="1:7" ht="16.5" hidden="1" thickTop="1" thickBot="1">
      <c r="A85" s="23"/>
      <c r="B85" s="17" t="s">
        <v>26</v>
      </c>
      <c r="C85" s="18" t="s">
        <v>9</v>
      </c>
      <c r="D85" s="17" t="s">
        <v>24</v>
      </c>
      <c r="E85" s="96" t="s">
        <v>9</v>
      </c>
      <c r="F85" s="96" t="s">
        <v>24</v>
      </c>
      <c r="G85" s="96" t="s">
        <v>9</v>
      </c>
    </row>
    <row r="86" spans="1:7" ht="16.5" thickTop="1" thickBot="1">
      <c r="A86" s="23" t="s">
        <v>69</v>
      </c>
      <c r="B86" s="19">
        <v>1</v>
      </c>
      <c r="C86" s="19">
        <f>(B86/B$49)*100</f>
        <v>100</v>
      </c>
      <c r="D86" s="19">
        <v>2</v>
      </c>
      <c r="E86" s="22">
        <f>(D86/D$49)*100</f>
        <v>33.33</v>
      </c>
      <c r="F86" s="97">
        <f>+B86+D86</f>
        <v>3</v>
      </c>
      <c r="G86" s="22">
        <f>(F86/F$49)*100</f>
        <v>42.86</v>
      </c>
    </row>
    <row r="87" spans="1:7" ht="15.75" thickBot="1">
      <c r="A87" s="23" t="s">
        <v>70</v>
      </c>
      <c r="B87" s="20"/>
      <c r="C87" s="20"/>
      <c r="D87" s="20">
        <v>3</v>
      </c>
      <c r="E87" s="21">
        <f>(D87/D$49)*100</f>
        <v>50</v>
      </c>
      <c r="F87" s="98">
        <f>+B87+D87</f>
        <v>3</v>
      </c>
      <c r="G87" s="21">
        <f>(F87/F$49)*100</f>
        <v>42.86</v>
      </c>
    </row>
    <row r="88" spans="1:7" ht="15.75" thickBot="1">
      <c r="A88" s="23" t="s">
        <v>71</v>
      </c>
      <c r="B88" s="19"/>
      <c r="C88" s="19"/>
      <c r="D88" s="19">
        <v>1</v>
      </c>
      <c r="E88" s="22">
        <f>(D88/D$49)*100</f>
        <v>16.670000000000002</v>
      </c>
      <c r="F88" s="97">
        <f>+B88+D88</f>
        <v>1</v>
      </c>
      <c r="G88" s="22">
        <f>ROUNDDOWN(((F88/F$49)*100),2)</f>
        <v>14.28</v>
      </c>
    </row>
    <row r="89" spans="1:7" ht="15.75" hidden="1" thickBot="1">
      <c r="A89" s="23" t="s">
        <v>72</v>
      </c>
      <c r="B89" s="20"/>
      <c r="C89" s="20"/>
      <c r="D89" s="20"/>
      <c r="E89" s="21"/>
      <c r="F89" s="98"/>
      <c r="G89" s="21"/>
    </row>
    <row r="90" spans="1:7" ht="15.75" thickBot="1">
      <c r="A90" s="32" t="s">
        <v>23</v>
      </c>
      <c r="B90" s="19">
        <f>SUM(B86:B89)</f>
        <v>1</v>
      </c>
      <c r="C90" s="19">
        <f t="shared" ref="C90" si="16">SUM(C86:C89)</f>
        <v>100</v>
      </c>
      <c r="D90" s="19">
        <f t="shared" ref="D90" si="17">SUM(D86:D89)</f>
        <v>6</v>
      </c>
      <c r="E90" s="22">
        <f>SUM(E86:E89)</f>
        <v>100</v>
      </c>
      <c r="F90" s="22">
        <f t="shared" ref="F90" si="18">SUM(F86:F89)</f>
        <v>7</v>
      </c>
      <c r="G90" s="22">
        <f t="shared" ref="G90" si="19">SUM(G86:G89)</f>
        <v>100</v>
      </c>
    </row>
    <row r="93" spans="1:7">
      <c r="A93" s="100" t="s">
        <v>56</v>
      </c>
    </row>
    <row r="94" spans="1:7" ht="15.75" thickBot="1"/>
    <row r="95" spans="1:7" ht="15.75" thickBot="1">
      <c r="A95" s="25" t="s">
        <v>66</v>
      </c>
      <c r="B95" s="115" t="s">
        <v>20</v>
      </c>
      <c r="C95" s="116"/>
      <c r="D95" s="115" t="s">
        <v>21</v>
      </c>
      <c r="E95" s="116"/>
      <c r="F95" s="117" t="s">
        <v>23</v>
      </c>
      <c r="G95" s="118"/>
    </row>
    <row r="96" spans="1:7" ht="16.5" hidden="1" thickTop="1" thickBot="1">
      <c r="A96" s="23"/>
      <c r="B96" s="17" t="s">
        <v>26</v>
      </c>
      <c r="C96" s="18" t="s">
        <v>9</v>
      </c>
      <c r="D96" s="17" t="s">
        <v>24</v>
      </c>
      <c r="E96" s="96" t="s">
        <v>9</v>
      </c>
      <c r="F96" s="96" t="s">
        <v>24</v>
      </c>
      <c r="G96" s="96" t="s">
        <v>9</v>
      </c>
    </row>
    <row r="97" spans="1:7" ht="16.5" thickTop="1" thickBot="1">
      <c r="A97" s="23" t="s">
        <v>69</v>
      </c>
      <c r="B97" s="19">
        <v>1</v>
      </c>
      <c r="C97" s="19">
        <f>(B97/B$49)*100</f>
        <v>100</v>
      </c>
      <c r="D97" s="19">
        <v>1</v>
      </c>
      <c r="E97" s="22">
        <f>(D97/D$49)*100</f>
        <v>16.670000000000002</v>
      </c>
      <c r="F97" s="97">
        <f>+B97+D97</f>
        <v>2</v>
      </c>
      <c r="G97" s="22">
        <f>(F97/F$49)*100</f>
        <v>28.57</v>
      </c>
    </row>
    <row r="98" spans="1:7" ht="15.75" thickBot="1">
      <c r="A98" s="23" t="s">
        <v>70</v>
      </c>
      <c r="B98" s="20"/>
      <c r="C98" s="20"/>
      <c r="D98" s="20">
        <v>4</v>
      </c>
      <c r="E98" s="21">
        <f>ROUNDDOWN(((D98/D$49)*100),2)</f>
        <v>66.66</v>
      </c>
      <c r="F98" s="98">
        <f>+B98+D98</f>
        <v>4</v>
      </c>
      <c r="G98" s="21">
        <f>(F98/F$49)*100</f>
        <v>57.14</v>
      </c>
    </row>
    <row r="99" spans="1:7" ht="15.75" thickBot="1">
      <c r="A99" s="23" t="s">
        <v>71</v>
      </c>
      <c r="B99" s="19"/>
      <c r="C99" s="19"/>
      <c r="D99" s="19">
        <v>1</v>
      </c>
      <c r="E99" s="22">
        <f>(D99/D$49)*100</f>
        <v>16.670000000000002</v>
      </c>
      <c r="F99" s="97">
        <f>+B99+D99</f>
        <v>1</v>
      </c>
      <c r="G99" s="22">
        <f>(F99/F$49)*100</f>
        <v>14.29</v>
      </c>
    </row>
    <row r="100" spans="1:7" ht="15.75" hidden="1" thickBot="1">
      <c r="A100" s="23" t="s">
        <v>72</v>
      </c>
      <c r="B100" s="20"/>
      <c r="C100" s="20"/>
      <c r="D100" s="20"/>
      <c r="E100" s="21"/>
      <c r="F100" s="98"/>
      <c r="G100" s="21"/>
    </row>
    <row r="101" spans="1:7" ht="15.75" thickBot="1">
      <c r="A101" s="32" t="s">
        <v>23</v>
      </c>
      <c r="B101" s="19">
        <f>SUM(B97:B100)</f>
        <v>1</v>
      </c>
      <c r="C101" s="19">
        <f t="shared" ref="C101" si="20">SUM(C97:C100)</f>
        <v>100</v>
      </c>
      <c r="D101" s="19">
        <f t="shared" ref="D101" si="21">SUM(D97:D100)</f>
        <v>6</v>
      </c>
      <c r="E101" s="22">
        <f>SUM(E97:E100)</f>
        <v>100</v>
      </c>
      <c r="F101" s="22">
        <f t="shared" ref="F101" si="22">SUM(F97:F100)</f>
        <v>7</v>
      </c>
      <c r="G101" s="22">
        <f t="shared" ref="G101" si="23">SUM(G97:G100)</f>
        <v>100</v>
      </c>
    </row>
    <row r="104" spans="1:7">
      <c r="A104" s="100" t="s">
        <v>81</v>
      </c>
    </row>
    <row r="105" spans="1:7" ht="15.75" thickBot="1"/>
    <row r="106" spans="1:7" ht="16.5" thickTop="1" thickBot="1">
      <c r="A106" s="25" t="s">
        <v>66</v>
      </c>
      <c r="B106" s="111" t="s">
        <v>20</v>
      </c>
      <c r="C106" s="112"/>
      <c r="D106" s="111" t="s">
        <v>21</v>
      </c>
      <c r="E106" s="112"/>
      <c r="F106" s="113" t="s">
        <v>23</v>
      </c>
      <c r="G106" s="114"/>
    </row>
    <row r="107" spans="1:7" ht="16.5" hidden="1" thickTop="1" thickBot="1">
      <c r="A107" s="23"/>
      <c r="B107" s="17" t="s">
        <v>26</v>
      </c>
      <c r="C107" s="18" t="s">
        <v>9</v>
      </c>
      <c r="D107" s="17" t="s">
        <v>24</v>
      </c>
      <c r="E107" s="96" t="s">
        <v>9</v>
      </c>
      <c r="F107" s="96" t="s">
        <v>24</v>
      </c>
      <c r="G107" s="96" t="s">
        <v>9</v>
      </c>
    </row>
    <row r="108" spans="1:7" ht="16.5" thickTop="1" thickBot="1">
      <c r="A108" s="36" t="s">
        <v>78</v>
      </c>
      <c r="B108" s="34">
        <v>1</v>
      </c>
      <c r="C108" s="22">
        <f>(B108/B$49)*100</f>
        <v>100</v>
      </c>
      <c r="D108" s="34">
        <v>2</v>
      </c>
      <c r="E108" s="22">
        <f>(D108/D$111)*100</f>
        <v>33.33</v>
      </c>
      <c r="F108" s="99">
        <f>+B108+D108</f>
        <v>3</v>
      </c>
      <c r="G108" s="22">
        <f>(F108/F$111)*100</f>
        <v>42.86</v>
      </c>
    </row>
    <row r="109" spans="1:7" ht="15.75" thickBot="1">
      <c r="A109" s="36" t="s">
        <v>79</v>
      </c>
      <c r="B109" s="35"/>
      <c r="C109" s="35"/>
      <c r="D109" s="35">
        <v>4</v>
      </c>
      <c r="E109" s="21">
        <f>(D109/D$111)*100</f>
        <v>66.67</v>
      </c>
      <c r="F109" s="37">
        <f>+B109+D109</f>
        <v>4</v>
      </c>
      <c r="G109" s="21">
        <f>(F109/F$111)*100</f>
        <v>57.14</v>
      </c>
    </row>
    <row r="110" spans="1:7" ht="15.75" hidden="1" thickBot="1">
      <c r="A110" s="36" t="s">
        <v>80</v>
      </c>
      <c r="B110" s="34"/>
      <c r="C110" s="34"/>
      <c r="D110" s="34"/>
      <c r="E110" s="22"/>
      <c r="F110" s="99"/>
      <c r="G110" s="22"/>
    </row>
    <row r="111" spans="1:7" ht="15.75" thickBot="1">
      <c r="A111" s="32" t="s">
        <v>23</v>
      </c>
      <c r="B111" s="35">
        <v>1</v>
      </c>
      <c r="C111" s="35">
        <v>100</v>
      </c>
      <c r="D111" s="35">
        <f>SUM(D108:D110)</f>
        <v>6</v>
      </c>
      <c r="E111" s="37">
        <f>SUM(E108:E110)</f>
        <v>100</v>
      </c>
      <c r="F111" s="37">
        <f>SUM(F108:F110)</f>
        <v>7</v>
      </c>
      <c r="G111" s="37">
        <v>100</v>
      </c>
    </row>
    <row r="112" spans="1:7">
      <c r="A112" s="39"/>
    </row>
  </sheetData>
  <mergeCells count="33">
    <mergeCell ref="B25:C25"/>
    <mergeCell ref="D25:E25"/>
    <mergeCell ref="F25:G25"/>
    <mergeCell ref="B4:C4"/>
    <mergeCell ref="D4:E4"/>
    <mergeCell ref="F4:G4"/>
    <mergeCell ref="B14:C14"/>
    <mergeCell ref="D14:E14"/>
    <mergeCell ref="F14:G14"/>
    <mergeCell ref="B53:C53"/>
    <mergeCell ref="D53:E53"/>
    <mergeCell ref="F53:G53"/>
    <mergeCell ref="B35:C35"/>
    <mergeCell ref="D35:E35"/>
    <mergeCell ref="F35:G35"/>
    <mergeCell ref="B44:C44"/>
    <mergeCell ref="D44:E44"/>
    <mergeCell ref="F44:G44"/>
    <mergeCell ref="B63:C63"/>
    <mergeCell ref="D63:E63"/>
    <mergeCell ref="F63:G63"/>
    <mergeCell ref="B74:C74"/>
    <mergeCell ref="D74:E74"/>
    <mergeCell ref="F74:G74"/>
    <mergeCell ref="B106:C106"/>
    <mergeCell ref="D106:E106"/>
    <mergeCell ref="F106:G106"/>
    <mergeCell ref="B84:C84"/>
    <mergeCell ref="D84:E84"/>
    <mergeCell ref="F84:G84"/>
    <mergeCell ref="B95:C95"/>
    <mergeCell ref="D95:E95"/>
    <mergeCell ref="F95:G95"/>
  </mergeCells>
  <pageMargins left="0.7" right="0.7" top="0.75" bottom="0.75" header="0.3" footer="0.3"/>
  <pageSetup orientation="portrait" horizontalDpi="4294967293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28"/>
  <sheetViews>
    <sheetView workbookViewId="0">
      <selection activeCell="C127" sqref="C127"/>
    </sheetView>
  </sheetViews>
  <sheetFormatPr baseColWidth="10" defaultRowHeight="15"/>
  <cols>
    <col min="1" max="1" width="35.140625" style="24" customWidth="1"/>
    <col min="2" max="2" width="8.5703125" style="24" customWidth="1"/>
    <col min="3" max="3" width="9" style="101" customWidth="1"/>
    <col min="4" max="16384" width="11.42578125" style="24"/>
  </cols>
  <sheetData>
    <row r="3" spans="1:3">
      <c r="A3" s="103" t="s">
        <v>47</v>
      </c>
    </row>
    <row r="4" spans="1:3" ht="15.75" thickBot="1"/>
    <row r="5" spans="1:3" ht="16.5" thickBot="1">
      <c r="A5" s="44" t="s">
        <v>82</v>
      </c>
      <c r="B5" s="119" t="s">
        <v>22</v>
      </c>
      <c r="C5" s="120"/>
    </row>
    <row r="6" spans="1:3" ht="17.25" thickTop="1" thickBot="1">
      <c r="A6" s="42"/>
      <c r="B6" s="40" t="s">
        <v>26</v>
      </c>
      <c r="C6" s="102" t="s">
        <v>9</v>
      </c>
    </row>
    <row r="7" spans="1:3" ht="16.5" thickBot="1">
      <c r="A7" s="42" t="s">
        <v>83</v>
      </c>
      <c r="B7" s="45">
        <v>8</v>
      </c>
      <c r="C7" s="47">
        <f t="shared" ref="C7:C12" si="0">(B7/B$13)*100</f>
        <v>20.51</v>
      </c>
    </row>
    <row r="8" spans="1:3" ht="16.5" thickBot="1">
      <c r="A8" s="42" t="s">
        <v>84</v>
      </c>
      <c r="B8" s="46">
        <v>14</v>
      </c>
      <c r="C8" s="48">
        <f t="shared" si="0"/>
        <v>35.9</v>
      </c>
    </row>
    <row r="9" spans="1:3" ht="16.5" thickBot="1">
      <c r="A9" s="42" t="s">
        <v>85</v>
      </c>
      <c r="B9" s="45">
        <v>11</v>
      </c>
      <c r="C9" s="47">
        <f t="shared" si="0"/>
        <v>28.21</v>
      </c>
    </row>
    <row r="10" spans="1:3" ht="16.5" thickBot="1">
      <c r="A10" s="42" t="s">
        <v>86</v>
      </c>
      <c r="B10" s="46">
        <v>3</v>
      </c>
      <c r="C10" s="48">
        <f t="shared" si="0"/>
        <v>7.69</v>
      </c>
    </row>
    <row r="11" spans="1:3" ht="16.5" thickBot="1">
      <c r="A11" s="42"/>
      <c r="B11" s="45">
        <v>1</v>
      </c>
      <c r="C11" s="47">
        <f t="shared" si="0"/>
        <v>2.56</v>
      </c>
    </row>
    <row r="12" spans="1:3" ht="16.5" thickBot="1">
      <c r="A12" s="42" t="s">
        <v>88</v>
      </c>
      <c r="B12" s="46">
        <v>2</v>
      </c>
      <c r="C12" s="48">
        <f t="shared" si="0"/>
        <v>5.13</v>
      </c>
    </row>
    <row r="13" spans="1:3" ht="16.5" thickBot="1">
      <c r="A13" s="43" t="s">
        <v>23</v>
      </c>
      <c r="B13" s="45">
        <f>SUM(B7:B12)</f>
        <v>39</v>
      </c>
      <c r="C13" s="47">
        <f>SUM(C7:C12)</f>
        <v>100</v>
      </c>
    </row>
    <row r="17" spans="1:3">
      <c r="A17" s="103" t="s">
        <v>48</v>
      </c>
    </row>
    <row r="18" spans="1:3" ht="15.75" thickBot="1"/>
    <row r="19" spans="1:3" ht="16.5" thickBot="1">
      <c r="A19" s="44" t="s">
        <v>66</v>
      </c>
      <c r="B19" s="119" t="s">
        <v>22</v>
      </c>
      <c r="C19" s="120"/>
    </row>
    <row r="20" spans="1:3" ht="17.25" thickTop="1" thickBot="1">
      <c r="A20" s="41"/>
      <c r="B20" s="40" t="s">
        <v>26</v>
      </c>
      <c r="C20" s="102" t="s">
        <v>9</v>
      </c>
    </row>
    <row r="21" spans="1:3" ht="16.5" thickBot="1">
      <c r="A21" s="42" t="s">
        <v>69</v>
      </c>
      <c r="B21" s="45">
        <v>22</v>
      </c>
      <c r="C21" s="47">
        <f>(B21/B26)*100</f>
        <v>56.41</v>
      </c>
    </row>
    <row r="22" spans="1:3" ht="16.5" thickBot="1">
      <c r="A22" s="42" t="s">
        <v>70</v>
      </c>
      <c r="B22" s="46">
        <v>12</v>
      </c>
      <c r="C22" s="48">
        <f>(B22/B26)*100</f>
        <v>30.77</v>
      </c>
    </row>
    <row r="23" spans="1:3" ht="16.5" thickBot="1">
      <c r="A23" s="42" t="s">
        <v>71</v>
      </c>
      <c r="B23" s="45">
        <v>2</v>
      </c>
      <c r="C23" s="47">
        <f>(B23/B26)*100</f>
        <v>5.13</v>
      </c>
    </row>
    <row r="24" spans="1:3" ht="16.5" thickBot="1">
      <c r="A24" s="42" t="s">
        <v>72</v>
      </c>
      <c r="B24" s="46">
        <v>2</v>
      </c>
      <c r="C24" s="48">
        <f>(B24/B26)*100</f>
        <v>5.13</v>
      </c>
    </row>
    <row r="25" spans="1:3" ht="16.5" thickBot="1">
      <c r="A25" s="42" t="s">
        <v>88</v>
      </c>
      <c r="B25" s="45">
        <v>1</v>
      </c>
      <c r="C25" s="47">
        <f>(B25/B26)*100</f>
        <v>2.56</v>
      </c>
    </row>
    <row r="26" spans="1:3" ht="16.5" thickBot="1">
      <c r="A26" s="43" t="s">
        <v>23</v>
      </c>
      <c r="B26" s="46">
        <f>SUM(B21:B25)</f>
        <v>39</v>
      </c>
      <c r="C26" s="48">
        <f>SUM(C21:C25)</f>
        <v>100</v>
      </c>
    </row>
    <row r="29" spans="1:3">
      <c r="A29" s="24" t="s">
        <v>49</v>
      </c>
    </row>
    <row r="30" spans="1:3" ht="15.75" thickBot="1"/>
    <row r="31" spans="1:3" ht="16.5" thickBot="1">
      <c r="A31" s="44" t="s">
        <v>66</v>
      </c>
      <c r="B31" s="119" t="s">
        <v>22</v>
      </c>
      <c r="C31" s="120"/>
    </row>
    <row r="32" spans="1:3" ht="17.25" thickTop="1" thickBot="1">
      <c r="A32" s="41"/>
      <c r="B32" s="40" t="s">
        <v>26</v>
      </c>
      <c r="C32" s="102" t="s">
        <v>9</v>
      </c>
    </row>
    <row r="33" spans="1:3" ht="16.5" thickBot="1">
      <c r="A33" s="42" t="s">
        <v>69</v>
      </c>
      <c r="B33" s="45">
        <v>21</v>
      </c>
      <c r="C33" s="47">
        <f>ROUNDUP(((B33/B38)*100),2)</f>
        <v>53.85</v>
      </c>
    </row>
    <row r="34" spans="1:3" ht="16.5" thickBot="1">
      <c r="A34" s="42" t="s">
        <v>70</v>
      </c>
      <c r="B34" s="46">
        <v>10</v>
      </c>
      <c r="C34" s="48">
        <f>ROUNDUP(((B34/B38)*100),2)</f>
        <v>25.65</v>
      </c>
    </row>
    <row r="35" spans="1:3" ht="16.5" thickBot="1">
      <c r="A35" s="42" t="s">
        <v>71</v>
      </c>
      <c r="B35" s="45">
        <v>6</v>
      </c>
      <c r="C35" s="47">
        <f>(B35/B38)*100</f>
        <v>15.38</v>
      </c>
    </row>
    <row r="36" spans="1:3" ht="16.5" thickBot="1">
      <c r="A36" s="42" t="s">
        <v>72</v>
      </c>
      <c r="B36" s="46">
        <v>1</v>
      </c>
      <c r="C36" s="48">
        <f>(B36/B38)*100</f>
        <v>2.56</v>
      </c>
    </row>
    <row r="37" spans="1:3" ht="16.5" thickBot="1">
      <c r="A37" s="42" t="s">
        <v>88</v>
      </c>
      <c r="B37" s="45">
        <v>1</v>
      </c>
      <c r="C37" s="47">
        <f>(B37/B38)*100</f>
        <v>2.56</v>
      </c>
    </row>
    <row r="38" spans="1:3" ht="16.5" thickBot="1">
      <c r="A38" s="43" t="s">
        <v>23</v>
      </c>
      <c r="B38" s="46">
        <f>SUM(B33:B37)</f>
        <v>39</v>
      </c>
      <c r="C38" s="48">
        <f>SUM(C33:C37)</f>
        <v>100</v>
      </c>
    </row>
    <row r="40" spans="1:3">
      <c r="A40" s="93" t="s">
        <v>50</v>
      </c>
    </row>
    <row r="41" spans="1:3" ht="15.75" thickBot="1"/>
    <row r="42" spans="1:3" ht="16.5" thickBot="1">
      <c r="A42" s="44" t="s">
        <v>66</v>
      </c>
      <c r="B42" s="119" t="s">
        <v>22</v>
      </c>
      <c r="C42" s="120"/>
    </row>
    <row r="43" spans="1:3" ht="17.25" thickTop="1" thickBot="1">
      <c r="A43" s="41"/>
      <c r="B43" s="40" t="s">
        <v>26</v>
      </c>
      <c r="C43" s="102" t="s">
        <v>9</v>
      </c>
    </row>
    <row r="44" spans="1:3" ht="16.5" thickBot="1">
      <c r="A44" s="42" t="s">
        <v>69</v>
      </c>
      <c r="B44" s="45">
        <v>34</v>
      </c>
      <c r="C44" s="47">
        <f>ROUNDUP(((B44/B49)*100),2)</f>
        <v>87.18</v>
      </c>
    </row>
    <row r="45" spans="1:3" ht="16.5" thickBot="1">
      <c r="A45" s="42" t="s">
        <v>70</v>
      </c>
      <c r="B45" s="46">
        <v>3</v>
      </c>
      <c r="C45" s="48">
        <f>ROUNDUP(((B45/B49)*100),2)</f>
        <v>7.7</v>
      </c>
    </row>
    <row r="46" spans="1:3" ht="16.5" thickBot="1">
      <c r="A46" s="42" t="s">
        <v>71</v>
      </c>
      <c r="B46" s="45">
        <v>1</v>
      </c>
      <c r="C46" s="47">
        <f>(B46/B49)*100</f>
        <v>2.56</v>
      </c>
    </row>
    <row r="47" spans="1:3" ht="16.5" thickBot="1">
      <c r="A47" s="42" t="s">
        <v>72</v>
      </c>
      <c r="B47" s="46"/>
      <c r="C47" s="48"/>
    </row>
    <row r="48" spans="1:3" ht="16.5" thickBot="1">
      <c r="A48" s="42" t="s">
        <v>88</v>
      </c>
      <c r="B48" s="45">
        <v>1</v>
      </c>
      <c r="C48" s="47">
        <f>(B48/B49)*100</f>
        <v>2.56</v>
      </c>
    </row>
    <row r="49" spans="1:3" ht="16.5" thickBot="1">
      <c r="A49" s="43" t="s">
        <v>23</v>
      </c>
      <c r="B49" s="46">
        <f>SUM(B44:B48)</f>
        <v>39</v>
      </c>
      <c r="C49" s="48">
        <f>SUM(C44:C48)</f>
        <v>100</v>
      </c>
    </row>
    <row r="51" spans="1:3">
      <c r="A51" s="93" t="s">
        <v>51</v>
      </c>
    </row>
    <row r="52" spans="1:3" ht="15.75" thickBot="1"/>
    <row r="53" spans="1:3" ht="16.5" thickBot="1">
      <c r="A53" s="44" t="s">
        <v>66</v>
      </c>
      <c r="B53" s="119" t="s">
        <v>22</v>
      </c>
      <c r="C53" s="120"/>
    </row>
    <row r="54" spans="1:3" ht="17.25" thickTop="1" thickBot="1">
      <c r="A54" s="41"/>
      <c r="B54" s="40" t="s">
        <v>26</v>
      </c>
      <c r="C54" s="102" t="s">
        <v>9</v>
      </c>
    </row>
    <row r="55" spans="1:3" ht="16.5" thickBot="1">
      <c r="A55" s="42" t="s">
        <v>69</v>
      </c>
      <c r="B55" s="45">
        <v>30</v>
      </c>
      <c r="C55" s="47">
        <f>(B55/B60)*100</f>
        <v>76.92</v>
      </c>
    </row>
    <row r="56" spans="1:3" ht="16.5" thickBot="1">
      <c r="A56" s="42" t="s">
        <v>70</v>
      </c>
      <c r="B56" s="46">
        <v>8</v>
      </c>
      <c r="C56" s="48">
        <f>ROUNDUP(((B56/B60)*100),2)</f>
        <v>20.52</v>
      </c>
    </row>
    <row r="57" spans="1:3" ht="16.5" thickBot="1">
      <c r="A57" s="42" t="s">
        <v>71</v>
      </c>
      <c r="B57" s="45"/>
      <c r="C57" s="47">
        <f>(B57/B60)*100</f>
        <v>0</v>
      </c>
    </row>
    <row r="58" spans="1:3" ht="16.5" thickBot="1">
      <c r="A58" s="42" t="s">
        <v>72</v>
      </c>
      <c r="B58" s="46"/>
      <c r="C58" s="48">
        <f>(B58/B60)*100</f>
        <v>0</v>
      </c>
    </row>
    <row r="59" spans="1:3" ht="16.5" thickBot="1">
      <c r="A59" s="42" t="s">
        <v>88</v>
      </c>
      <c r="B59" s="45">
        <v>1</v>
      </c>
      <c r="C59" s="47">
        <f>(B59/B60)*100</f>
        <v>2.56</v>
      </c>
    </row>
    <row r="60" spans="1:3" ht="16.5" thickBot="1">
      <c r="A60" s="43" t="s">
        <v>23</v>
      </c>
      <c r="B60" s="46">
        <f>SUM(B55:B59)</f>
        <v>39</v>
      </c>
      <c r="C60" s="48">
        <f>SUM(C55:C59)</f>
        <v>100</v>
      </c>
    </row>
    <row r="62" spans="1:3">
      <c r="A62" s="93" t="s">
        <v>52</v>
      </c>
    </row>
    <row r="63" spans="1:3" ht="15.75" thickBot="1"/>
    <row r="64" spans="1:3" ht="16.5" thickBot="1">
      <c r="A64" s="44" t="s">
        <v>66</v>
      </c>
      <c r="B64" s="119" t="s">
        <v>22</v>
      </c>
      <c r="C64" s="120"/>
    </row>
    <row r="65" spans="1:3" ht="17.25" thickTop="1" thickBot="1">
      <c r="A65" s="41"/>
      <c r="B65" s="40" t="s">
        <v>26</v>
      </c>
      <c r="C65" s="102" t="s">
        <v>9</v>
      </c>
    </row>
    <row r="66" spans="1:3" ht="16.5" thickBot="1">
      <c r="A66" s="42" t="s">
        <v>69</v>
      </c>
      <c r="B66" s="45">
        <v>27</v>
      </c>
      <c r="C66" s="47">
        <f>(B66/B71)*100</f>
        <v>69.23</v>
      </c>
    </row>
    <row r="67" spans="1:3" ht="16.5" thickBot="1">
      <c r="A67" s="42" t="s">
        <v>70</v>
      </c>
      <c r="B67" s="46">
        <v>10</v>
      </c>
      <c r="C67" s="48">
        <f>ROUNDUP(((B67/B71)*100),2)</f>
        <v>25.65</v>
      </c>
    </row>
    <row r="68" spans="1:3" ht="16.5" thickBot="1">
      <c r="A68" s="42" t="s">
        <v>71</v>
      </c>
      <c r="B68" s="45">
        <v>1</v>
      </c>
      <c r="C68" s="47">
        <f>(B68/B71)*100</f>
        <v>2.56</v>
      </c>
    </row>
    <row r="69" spans="1:3" ht="16.5" thickBot="1">
      <c r="A69" s="42" t="s">
        <v>72</v>
      </c>
      <c r="B69" s="46"/>
      <c r="C69" s="48">
        <f>(B69/B71)*100</f>
        <v>0</v>
      </c>
    </row>
    <row r="70" spans="1:3" ht="16.5" thickBot="1">
      <c r="A70" s="42" t="s">
        <v>88</v>
      </c>
      <c r="B70" s="45">
        <v>1</v>
      </c>
      <c r="C70" s="47">
        <f>(B70/B71)*100</f>
        <v>2.56</v>
      </c>
    </row>
    <row r="71" spans="1:3" ht="16.5" thickBot="1">
      <c r="A71" s="43" t="s">
        <v>23</v>
      </c>
      <c r="B71" s="46">
        <f>SUM(B66:B70)</f>
        <v>39</v>
      </c>
      <c r="C71" s="48">
        <f>SUM(C66:C70)</f>
        <v>100</v>
      </c>
    </row>
    <row r="73" spans="1:3">
      <c r="A73" s="93" t="s">
        <v>53</v>
      </c>
    </row>
    <row r="74" spans="1:3" ht="15.75" thickBot="1"/>
    <row r="75" spans="1:3" ht="16.5" thickBot="1">
      <c r="A75" s="44" t="s">
        <v>66</v>
      </c>
      <c r="B75" s="119" t="s">
        <v>22</v>
      </c>
      <c r="C75" s="120"/>
    </row>
    <row r="76" spans="1:3" ht="17.25" thickTop="1" thickBot="1">
      <c r="A76" s="41"/>
      <c r="B76" s="40" t="s">
        <v>26</v>
      </c>
      <c r="C76" s="102" t="s">
        <v>9</v>
      </c>
    </row>
    <row r="77" spans="1:3" ht="16.5" thickBot="1">
      <c r="A77" s="42" t="s">
        <v>69</v>
      </c>
      <c r="B77" s="45">
        <v>23</v>
      </c>
      <c r="C77" s="47">
        <f>(B77/B81)*100</f>
        <v>58.97</v>
      </c>
    </row>
    <row r="78" spans="1:3" ht="16.5" thickBot="1">
      <c r="A78" s="42" t="s">
        <v>70</v>
      </c>
      <c r="B78" s="46">
        <v>14</v>
      </c>
      <c r="C78" s="48">
        <f>(B78/B81)*100</f>
        <v>35.9</v>
      </c>
    </row>
    <row r="79" spans="1:3" ht="16.5" thickBot="1">
      <c r="A79" s="42" t="s">
        <v>71</v>
      </c>
      <c r="B79" s="45">
        <v>2</v>
      </c>
      <c r="C79" s="47">
        <f>(B79/B81)*100</f>
        <v>5.13</v>
      </c>
    </row>
    <row r="80" spans="1:3" ht="16.5" thickBot="1">
      <c r="A80" s="42" t="s">
        <v>72</v>
      </c>
      <c r="B80" s="46"/>
      <c r="C80" s="48">
        <f>(B80/B81)*100</f>
        <v>0</v>
      </c>
    </row>
    <row r="81" spans="1:3" ht="16.5" thickBot="1">
      <c r="A81" s="43" t="s">
        <v>23</v>
      </c>
      <c r="B81" s="45">
        <f>SUM(B77:B80)</f>
        <v>39</v>
      </c>
      <c r="C81" s="47">
        <f t="shared" ref="C81" si="1">SUM(C77:C80)</f>
        <v>100</v>
      </c>
    </row>
    <row r="84" spans="1:3">
      <c r="A84" s="7" t="s">
        <v>54</v>
      </c>
    </row>
    <row r="85" spans="1:3" ht="15.75" thickBot="1"/>
    <row r="86" spans="1:3" ht="16.5" thickBot="1">
      <c r="A86" s="44" t="s">
        <v>66</v>
      </c>
      <c r="B86" s="119" t="s">
        <v>22</v>
      </c>
      <c r="C86" s="120"/>
    </row>
    <row r="87" spans="1:3" ht="17.25" thickTop="1" thickBot="1">
      <c r="A87" s="41"/>
      <c r="B87" s="40" t="s">
        <v>26</v>
      </c>
      <c r="C87" s="102" t="s">
        <v>9</v>
      </c>
    </row>
    <row r="88" spans="1:3" ht="16.5" thickBot="1">
      <c r="A88" s="42" t="s">
        <v>69</v>
      </c>
      <c r="B88" s="45">
        <v>24</v>
      </c>
      <c r="C88" s="47">
        <f>ROUNDUP(((B88/B92)*100),2)</f>
        <v>61.54</v>
      </c>
    </row>
    <row r="89" spans="1:3" ht="16.5" thickBot="1">
      <c r="A89" s="42" t="s">
        <v>70</v>
      </c>
      <c r="B89" s="46">
        <v>13</v>
      </c>
      <c r="C89" s="48">
        <f>ROUNDUP(((B89/B92)*100),2)</f>
        <v>33.340000000000003</v>
      </c>
    </row>
    <row r="90" spans="1:3" ht="16.5" thickBot="1">
      <c r="A90" s="42" t="s">
        <v>71</v>
      </c>
      <c r="B90" s="45">
        <v>1</v>
      </c>
      <c r="C90" s="47">
        <f>(B90/B92)*100</f>
        <v>2.56</v>
      </c>
    </row>
    <row r="91" spans="1:3" ht="16.5" thickBot="1">
      <c r="A91" s="42" t="s">
        <v>72</v>
      </c>
      <c r="B91" s="46">
        <v>1</v>
      </c>
      <c r="C91" s="48">
        <f>(B91/B92)*100</f>
        <v>2.56</v>
      </c>
    </row>
    <row r="92" spans="1:3" ht="16.5" thickBot="1">
      <c r="A92" s="43" t="s">
        <v>23</v>
      </c>
      <c r="B92" s="45">
        <f>SUM(B88:B91)</f>
        <v>39</v>
      </c>
      <c r="C92" s="47">
        <f t="shared" ref="C92" si="2">SUM(C88:C91)</f>
        <v>100</v>
      </c>
    </row>
    <row r="95" spans="1:3">
      <c r="A95" s="93" t="s">
        <v>55</v>
      </c>
    </row>
    <row r="96" spans="1:3" ht="15.75" thickBot="1"/>
    <row r="97" spans="1:3" ht="16.5" thickBot="1">
      <c r="A97" s="44" t="s">
        <v>66</v>
      </c>
      <c r="B97" s="119" t="s">
        <v>22</v>
      </c>
      <c r="C97" s="120"/>
    </row>
    <row r="98" spans="1:3" ht="17.25" thickTop="1" thickBot="1">
      <c r="A98" s="41"/>
      <c r="B98" s="40" t="s">
        <v>26</v>
      </c>
      <c r="C98" s="102" t="s">
        <v>9</v>
      </c>
    </row>
    <row r="99" spans="1:3" ht="16.5" thickBot="1">
      <c r="A99" s="42" t="s">
        <v>69</v>
      </c>
      <c r="B99" s="45">
        <v>31</v>
      </c>
      <c r="C99" s="47">
        <f>(B99/B103)*100</f>
        <v>79.489999999999995</v>
      </c>
    </row>
    <row r="100" spans="1:3" ht="16.5" thickBot="1">
      <c r="A100" s="42" t="s">
        <v>70</v>
      </c>
      <c r="B100" s="46">
        <v>7</v>
      </c>
      <c r="C100" s="48">
        <f>(B100/B103)*100</f>
        <v>17.95</v>
      </c>
    </row>
    <row r="101" spans="1:3" ht="16.5" thickBot="1">
      <c r="A101" s="42" t="s">
        <v>71</v>
      </c>
      <c r="B101" s="45">
        <v>1</v>
      </c>
      <c r="C101" s="47">
        <f>(B101/B103)*100</f>
        <v>2.56</v>
      </c>
    </row>
    <row r="102" spans="1:3" ht="16.5" thickBot="1">
      <c r="A102" s="42" t="s">
        <v>72</v>
      </c>
      <c r="B102" s="46"/>
      <c r="C102" s="48">
        <f>(B102/B103)*100</f>
        <v>0</v>
      </c>
    </row>
    <row r="103" spans="1:3" ht="16.5" thickBot="1">
      <c r="A103" s="43" t="s">
        <v>23</v>
      </c>
      <c r="B103" s="45">
        <f>SUM(B99:B102)</f>
        <v>39</v>
      </c>
      <c r="C103" s="47">
        <f t="shared" ref="C103" si="3">SUM(C99:C102)</f>
        <v>100</v>
      </c>
    </row>
    <row r="106" spans="1:3">
      <c r="A106" s="93" t="s">
        <v>56</v>
      </c>
    </row>
    <row r="107" spans="1:3" ht="15.75" thickBot="1"/>
    <row r="108" spans="1:3" ht="16.5" thickBot="1">
      <c r="A108" s="44" t="s">
        <v>66</v>
      </c>
      <c r="B108" s="119" t="s">
        <v>22</v>
      </c>
      <c r="C108" s="120"/>
    </row>
    <row r="109" spans="1:3" ht="17.25" thickTop="1" thickBot="1">
      <c r="A109" s="41"/>
      <c r="B109" s="40" t="s">
        <v>26</v>
      </c>
      <c r="C109" s="102" t="s">
        <v>9</v>
      </c>
    </row>
    <row r="110" spans="1:3" ht="16.5" thickBot="1">
      <c r="A110" s="42" t="s">
        <v>89</v>
      </c>
      <c r="B110" s="45">
        <v>6</v>
      </c>
      <c r="C110" s="47">
        <f>(B110/B118)*100</f>
        <v>15.38</v>
      </c>
    </row>
    <row r="111" spans="1:3" ht="16.5" thickBot="1">
      <c r="A111" s="42" t="s">
        <v>91</v>
      </c>
      <c r="B111" s="46">
        <v>2</v>
      </c>
      <c r="C111" s="48">
        <f>(B111/B118)*100</f>
        <v>5.13</v>
      </c>
    </row>
    <row r="112" spans="1:3" ht="16.5" thickBot="1">
      <c r="A112" s="42" t="s">
        <v>90</v>
      </c>
      <c r="B112" s="45">
        <v>4</v>
      </c>
      <c r="C112" s="47">
        <f>(B112/B118)*100</f>
        <v>10.26</v>
      </c>
    </row>
    <row r="113" spans="1:3" ht="16.5" thickBot="1">
      <c r="A113" s="42" t="s">
        <v>92</v>
      </c>
      <c r="B113" s="46">
        <v>7</v>
      </c>
      <c r="C113" s="48">
        <f>(B113/B118)*100</f>
        <v>17.95</v>
      </c>
    </row>
    <row r="114" spans="1:3" ht="16.5" thickBot="1">
      <c r="A114" s="42" t="s">
        <v>100</v>
      </c>
      <c r="B114" s="45">
        <v>2</v>
      </c>
      <c r="C114" s="47">
        <f>(B114/B118)*100</f>
        <v>5.13</v>
      </c>
    </row>
    <row r="115" spans="1:3" ht="16.5" thickBot="1">
      <c r="A115" s="42" t="s">
        <v>94</v>
      </c>
      <c r="B115" s="46">
        <v>6</v>
      </c>
      <c r="C115" s="48">
        <f>(B115/B118)*100</f>
        <v>15.38</v>
      </c>
    </row>
    <row r="116" spans="1:3" ht="16.5" thickBot="1">
      <c r="A116" s="42" t="s">
        <v>93</v>
      </c>
      <c r="B116" s="45">
        <v>9</v>
      </c>
      <c r="C116" s="47">
        <f>(B116/B118)*100</f>
        <v>23.08</v>
      </c>
    </row>
    <row r="117" spans="1:3" ht="16.5" thickBot="1">
      <c r="A117" s="42" t="s">
        <v>88</v>
      </c>
      <c r="B117" s="46">
        <v>3</v>
      </c>
      <c r="C117" s="48">
        <f>(B117/B118)*100</f>
        <v>7.69</v>
      </c>
    </row>
    <row r="118" spans="1:3" ht="16.5" thickBot="1">
      <c r="A118" s="43" t="s">
        <v>23</v>
      </c>
      <c r="B118" s="45">
        <f>SUM(B110:B117)</f>
        <v>39</v>
      </c>
      <c r="C118" s="47">
        <f>SUM(C110:C117)</f>
        <v>100</v>
      </c>
    </row>
    <row r="120" spans="1:3">
      <c r="A120" s="7" t="s">
        <v>81</v>
      </c>
    </row>
    <row r="121" spans="1:3" ht="15.75" thickBot="1"/>
    <row r="122" spans="1:3" ht="16.5" thickBot="1">
      <c r="A122" s="44" t="s">
        <v>66</v>
      </c>
      <c r="B122" s="119" t="s">
        <v>22</v>
      </c>
      <c r="C122" s="120"/>
    </row>
    <row r="123" spans="1:3" ht="17.25" thickTop="1" thickBot="1">
      <c r="A123" s="41"/>
      <c r="B123" s="40" t="s">
        <v>26</v>
      </c>
      <c r="C123" s="102" t="s">
        <v>9</v>
      </c>
    </row>
    <row r="124" spans="1:3" ht="16.5" thickBot="1">
      <c r="A124" s="42" t="s">
        <v>95</v>
      </c>
      <c r="B124" s="45">
        <v>11</v>
      </c>
      <c r="C124" s="47">
        <f>(B124/B128)*100</f>
        <v>35.479999999999997</v>
      </c>
    </row>
    <row r="125" spans="1:3" ht="16.5" thickBot="1">
      <c r="A125" s="42" t="s">
        <v>96</v>
      </c>
      <c r="B125" s="46">
        <v>12</v>
      </c>
      <c r="C125" s="48">
        <f>(B125/B128)*100</f>
        <v>38.71</v>
      </c>
    </row>
    <row r="126" spans="1:3" ht="16.5" thickBot="1">
      <c r="A126" s="42" t="s">
        <v>97</v>
      </c>
      <c r="B126" s="45">
        <v>6</v>
      </c>
      <c r="C126" s="47">
        <f>ROUNDUP(((B126/B128)*100),2)</f>
        <v>19.36</v>
      </c>
    </row>
    <row r="127" spans="1:3" ht="16.5" thickBot="1">
      <c r="A127" s="42" t="s">
        <v>98</v>
      </c>
      <c r="B127" s="46">
        <v>2</v>
      </c>
      <c r="C127" s="48">
        <f>(B127/B128)*100</f>
        <v>6.45</v>
      </c>
    </row>
    <row r="128" spans="1:3" ht="16.5" thickBot="1">
      <c r="A128" s="43" t="s">
        <v>23</v>
      </c>
      <c r="B128" s="45">
        <f>SUM(B124:B127)</f>
        <v>31</v>
      </c>
      <c r="C128" s="47">
        <f t="shared" ref="C128" si="4">SUM(C124:C127)</f>
        <v>100</v>
      </c>
    </row>
  </sheetData>
  <mergeCells count="11">
    <mergeCell ref="B19:C19"/>
    <mergeCell ref="B5:C5"/>
    <mergeCell ref="B86:C86"/>
    <mergeCell ref="B97:C97"/>
    <mergeCell ref="B108:C108"/>
    <mergeCell ref="B122:C122"/>
    <mergeCell ref="B31:C31"/>
    <mergeCell ref="B53:C53"/>
    <mergeCell ref="B64:C64"/>
    <mergeCell ref="B75:C75"/>
    <mergeCell ref="B42:C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Inf. General</vt:lpstr>
      <vt:lpstr>Inf. Específica</vt:lpstr>
      <vt:lpstr>Compl. Auroridad-Docente</vt:lpstr>
      <vt:lpstr>Compl. Estudiante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 Pequeños Amores</dc:creator>
  <cp:lastModifiedBy>Usuario</cp:lastModifiedBy>
  <dcterms:created xsi:type="dcterms:W3CDTF">2013-09-12T13:34:00Z</dcterms:created>
  <dcterms:modified xsi:type="dcterms:W3CDTF">2013-12-15T15:01:38Z</dcterms:modified>
</cp:coreProperties>
</file>